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05" windowWidth="28455" windowHeight="12240" firstSheet="5" activeTab="5"/>
  </bookViews>
  <sheets>
    <sheet name="สรุป" sheetId="1" state="hidden" r:id="rId1"/>
    <sheet name="2.2 (ป.ตรี)" sheetId="4" state="hidden" r:id="rId2"/>
    <sheet name="2.2 (ป.โท)" sheetId="5" state="hidden" r:id="rId3"/>
    <sheet name="2.2 (ป.เอก)" sheetId="6" state="hidden" r:id="rId4"/>
    <sheet name="4.2 (3,4)" sheetId="7" state="hidden" r:id="rId5"/>
    <sheet name="2.1(วิทย์)" sheetId="23" r:id="rId6"/>
    <sheet name="2.2(วิทย์)" sheetId="10" r:id="rId7"/>
    <sheet name="5.4(วิท)" sheetId="32" r:id="rId8"/>
    <sheet name="2.1(ครุ)" sheetId="26" r:id="rId9"/>
    <sheet name="2.2(ครุ)" sheetId="18" r:id="rId10"/>
    <sheet name="5.4(ครุ)" sheetId="33" r:id="rId11"/>
    <sheet name="2.1(วจ)" sheetId="27" r:id="rId12"/>
    <sheet name="2.2(วจ)" sheetId="20" r:id="rId13"/>
    <sheet name="5.4(วจ)" sheetId="34" r:id="rId14"/>
    <sheet name="2.1(มนุษ)" sheetId="28" r:id="rId15"/>
    <sheet name="2.2(มนุษ)" sheetId="19" r:id="rId16"/>
    <sheet name="5.4(มนุษ)" sheetId="35" r:id="rId17"/>
    <sheet name="2.1(เกษตร)" sheetId="29" r:id="rId18"/>
    <sheet name="2.2(เกษตร)" sheetId="21" r:id="rId19"/>
    <sheet name="5.4(เกษตร)" sheetId="36" r:id="rId20"/>
    <sheet name="2.1(อุต)" sheetId="30" r:id="rId21"/>
    <sheet name="2.2(อุต)" sheetId="22" r:id="rId22"/>
    <sheet name="cds" sheetId="2" state="hidden" r:id="rId23"/>
    <sheet name="CHEQA มหาวิทยาลัย (2)" sheetId="9" state="hidden" r:id="rId24"/>
    <sheet name="รายละเอียด 2.2" sheetId="8" state="hidden" r:id="rId25"/>
    <sheet name="5.4(อุต)" sheetId="37" r:id="rId26"/>
    <sheet name="สรุปหลักสูตร ป.ตรี" sheetId="11" state="hidden" r:id="rId27"/>
    <sheet name="จำนวน ผู้สำเร็จ ตรี" sheetId="17" state="hidden" r:id="rId28"/>
    <sheet name="สรุปหลักสูตร ป.โท ป.เอก" sheetId="25" state="hidden" r:id="rId29"/>
    <sheet name="จำนวนผู้สำเร็จ โท เอก" sheetId="24" state="hidden" r:id="rId30"/>
  </sheets>
  <definedNames>
    <definedName name="_xlnm.Print_Area" localSheetId="17">'2.1(เกษตร)'!$A$1:$N$15</definedName>
    <definedName name="_xlnm.Print_Area" localSheetId="8">'2.1(ครุ)'!$A$1:$N$36</definedName>
    <definedName name="_xlnm.Print_Area" localSheetId="14">'2.1(มนุษ)'!$A$1:$N$26</definedName>
    <definedName name="_xlnm.Print_Area" localSheetId="11">'2.1(วจ)'!$A$1:$N$27</definedName>
    <definedName name="_xlnm.Print_Area" localSheetId="5">'2.1(วิทย์)'!$A$1:$N$24</definedName>
    <definedName name="_xlnm.Print_Area" localSheetId="20">'2.1(อุต)'!$A$1:$N$26</definedName>
    <definedName name="_xlnm.Print_Area" localSheetId="18">'2.2(เกษตร)'!$A$1:$V$14</definedName>
    <definedName name="_xlnm.Print_Area" localSheetId="9">'2.2(ครุ)'!$A$1:$V$24</definedName>
    <definedName name="_xlnm.Print_Area" localSheetId="15">'2.2(มนุษ)'!$A$1:$V$23</definedName>
    <definedName name="_xlnm.Print_Area" localSheetId="12">'2.2(วจ)'!$A$1:$V$24</definedName>
    <definedName name="_xlnm.Print_Area" localSheetId="6">'2.2(วิทย์)'!$A$1:$V$18</definedName>
    <definedName name="_xlnm.Print_Area" localSheetId="21">'2.2(อุต)'!$A$1:$V$27</definedName>
    <definedName name="_xlnm.Print_Area" localSheetId="23">'CHEQA มหาวิทยาลัย (2)'!$A$1:$J$232</definedName>
    <definedName name="_xlnm.Print_Area" localSheetId="0">สรุป!$A$1:$I$10</definedName>
    <definedName name="_xlnm.Print_Area" localSheetId="26">'สรุปหลักสูตร ป.ตรี'!$A$1:$D$59</definedName>
    <definedName name="_xlnm.Print_Area" localSheetId="28">'สรุปหลักสูตร ป.โท ป.เอก'!$A$1:$D$30</definedName>
    <definedName name="_xlnm.Print_Titles" localSheetId="8">'2.1(ครุ)'!$1:$5</definedName>
    <definedName name="_xlnm.Print_Titles" localSheetId="9">'2.2(ครุ)'!$1:$5</definedName>
    <definedName name="_xlnm.Print_Titles" localSheetId="15">'2.2(มนุษ)'!$1:$5</definedName>
    <definedName name="_xlnm.Print_Titles" localSheetId="12">'2.2(วจ)'!$1:$5</definedName>
    <definedName name="_xlnm.Print_Titles" localSheetId="21">'2.2(อุต)'!$1:$5</definedName>
    <definedName name="_xlnm.Print_Titles" localSheetId="23">'CHEQA มหาวิทยาลัย (2)'!$1:$1</definedName>
    <definedName name="_xlnm.Print_Titles" localSheetId="0">สรุป!$1:$4</definedName>
    <definedName name="_xlnm.Print_Titles" localSheetId="26">'สรุปหลักสูตร ป.ตรี'!$1:$4</definedName>
    <definedName name="_xlnm.Print_Titles" localSheetId="28">'สรุปหลักสูตร ป.โท ป.เอก'!$1:$4</definedName>
  </definedNames>
  <calcPr calcId="124519"/>
</workbook>
</file>

<file path=xl/calcChain.xml><?xml version="1.0" encoding="utf-8"?>
<calcChain xmlns="http://schemas.openxmlformats.org/spreadsheetml/2006/main">
  <c r="I9" i="30"/>
  <c r="I10"/>
  <c r="I12"/>
  <c r="I13"/>
  <c r="I15"/>
  <c r="I16"/>
  <c r="I18"/>
  <c r="I19"/>
  <c r="I20"/>
  <c r="I22"/>
  <c r="I23"/>
  <c r="I7"/>
  <c r="I8" i="29"/>
  <c r="I9"/>
  <c r="I10"/>
  <c r="I7"/>
  <c r="I25" i="27"/>
  <c r="I22" i="28"/>
  <c r="I21"/>
  <c r="I8"/>
  <c r="I9"/>
  <c r="I10"/>
  <c r="I11"/>
  <c r="I13"/>
  <c r="I14"/>
  <c r="I15"/>
  <c r="I16"/>
  <c r="I17"/>
  <c r="I18"/>
  <c r="I19"/>
  <c r="I7"/>
  <c r="I14" i="27"/>
  <c r="I32" i="26"/>
  <c r="I29"/>
  <c r="I25"/>
  <c r="I22"/>
  <c r="I22" i="27"/>
  <c r="I9"/>
  <c r="I10"/>
  <c r="I11"/>
  <c r="I12"/>
  <c r="I13"/>
  <c r="I16"/>
  <c r="I18"/>
  <c r="I19"/>
  <c r="I20"/>
  <c r="I7"/>
  <c r="I31" i="26"/>
  <c r="I30"/>
  <c r="I24"/>
  <c r="I26"/>
  <c r="I27"/>
  <c r="I8"/>
  <c r="I9"/>
  <c r="I10"/>
  <c r="I11"/>
  <c r="I12"/>
  <c r="I13"/>
  <c r="I14"/>
  <c r="I15"/>
  <c r="I16"/>
  <c r="I17"/>
  <c r="I18"/>
  <c r="I19"/>
  <c r="I20"/>
  <c r="I7"/>
  <c r="I7" i="23"/>
  <c r="H25" i="27"/>
  <c r="H24" i="30"/>
  <c r="I24" s="1"/>
  <c r="H11" i="29"/>
  <c r="I11" s="1"/>
  <c r="H22" i="28"/>
  <c r="I24" i="27"/>
  <c r="H23"/>
  <c r="H32" i="26"/>
  <c r="H28"/>
  <c r="I28" s="1"/>
  <c r="H23" i="22"/>
  <c r="I23" s="1"/>
  <c r="I16" i="23"/>
  <c r="I14"/>
  <c r="H13"/>
  <c r="I13" s="1"/>
  <c r="H12"/>
  <c r="I12" s="1"/>
  <c r="H11"/>
  <c r="I11" s="1"/>
  <c r="H10"/>
  <c r="I10" s="1"/>
  <c r="H9"/>
  <c r="I9" s="1"/>
  <c r="H8"/>
  <c r="I8" s="1"/>
  <c r="H7"/>
  <c r="I7" i="22"/>
  <c r="I8"/>
  <c r="I9"/>
  <c r="I10"/>
  <c r="I11"/>
  <c r="I12"/>
  <c r="I13"/>
  <c r="I14"/>
  <c r="I15"/>
  <c r="I16"/>
  <c r="I17"/>
  <c r="I18"/>
  <c r="I19"/>
  <c r="I20"/>
  <c r="I21"/>
  <c r="I22"/>
  <c r="I6"/>
  <c r="I23" i="27" l="1"/>
  <c r="H20" i="23"/>
  <c r="I20" s="1"/>
  <c r="I10" i="21"/>
  <c r="H10"/>
  <c r="I7"/>
  <c r="I8"/>
  <c r="I9"/>
  <c r="I6"/>
  <c r="H19" i="19"/>
  <c r="I19" s="1"/>
  <c r="I18"/>
  <c r="I7"/>
  <c r="I8"/>
  <c r="I9"/>
  <c r="I10"/>
  <c r="I11"/>
  <c r="I13"/>
  <c r="I14"/>
  <c r="I15"/>
  <c r="I16"/>
  <c r="I17"/>
  <c r="I6"/>
  <c r="H20" i="20"/>
  <c r="I20" s="1"/>
  <c r="I19"/>
  <c r="I18"/>
  <c r="E17" i="8"/>
  <c r="I8" i="20"/>
  <c r="I9"/>
  <c r="I10"/>
  <c r="I11"/>
  <c r="I12"/>
  <c r="I13"/>
  <c r="I15"/>
  <c r="I16"/>
  <c r="I17"/>
  <c r="I6"/>
  <c r="I9" i="18"/>
  <c r="I13"/>
  <c r="I14"/>
  <c r="I15"/>
  <c r="I16"/>
  <c r="I17"/>
  <c r="I18"/>
  <c r="I19"/>
  <c r="I13" i="10"/>
  <c r="H13" i="18"/>
  <c r="H12"/>
  <c r="I12" s="1"/>
  <c r="H11"/>
  <c r="I11" s="1"/>
  <c r="H10"/>
  <c r="I10" s="1"/>
  <c r="H9"/>
  <c r="H8"/>
  <c r="I8" s="1"/>
  <c r="H7"/>
  <c r="I7" s="1"/>
  <c r="H6"/>
  <c r="E61" i="17"/>
  <c r="D61"/>
  <c r="F60"/>
  <c r="F59"/>
  <c r="F58"/>
  <c r="F57"/>
  <c r="F56"/>
  <c r="F55"/>
  <c r="F54"/>
  <c r="F53"/>
  <c r="F52"/>
  <c r="F51"/>
  <c r="F50"/>
  <c r="F49"/>
  <c r="D48"/>
  <c r="F48" s="1"/>
  <c r="F47"/>
  <c r="F46"/>
  <c r="F45"/>
  <c r="E44"/>
  <c r="D44"/>
  <c r="F44" s="1"/>
  <c r="F43"/>
  <c r="F42"/>
  <c r="F41"/>
  <c r="F40"/>
  <c r="F39"/>
  <c r="F38"/>
  <c r="F37"/>
  <c r="F36"/>
  <c r="F35"/>
  <c r="F34"/>
  <c r="E33"/>
  <c r="D33"/>
  <c r="F33" s="1"/>
  <c r="F32"/>
  <c r="F31"/>
  <c r="F30"/>
  <c r="F29"/>
  <c r="F28"/>
  <c r="F27"/>
  <c r="F26"/>
  <c r="F25"/>
  <c r="F24"/>
  <c r="F23"/>
  <c r="F22"/>
  <c r="F20"/>
  <c r="E20"/>
  <c r="D20"/>
  <c r="F19"/>
  <c r="F18"/>
  <c r="F17"/>
  <c r="F16"/>
  <c r="F15"/>
  <c r="F14"/>
  <c r="F13"/>
  <c r="F12"/>
  <c r="D10"/>
  <c r="F10" s="1"/>
  <c r="F9"/>
  <c r="F8"/>
  <c r="F7"/>
  <c r="F6"/>
  <c r="F5"/>
  <c r="F4"/>
  <c r="F3"/>
  <c r="H20" i="18" l="1"/>
  <c r="I20" s="1"/>
  <c r="I6"/>
  <c r="F61" i="17"/>
  <c r="E62"/>
  <c r="D62"/>
  <c r="F62" l="1"/>
  <c r="H7" i="10"/>
  <c r="I7" s="1"/>
  <c r="H8"/>
  <c r="I8" s="1"/>
  <c r="H9"/>
  <c r="I9" s="1"/>
  <c r="H10"/>
  <c r="I10" s="1"/>
  <c r="H11"/>
  <c r="I11" s="1"/>
  <c r="H12"/>
  <c r="I12" s="1"/>
  <c r="H6"/>
  <c r="H14" l="1"/>
  <c r="I14" s="1"/>
  <c r="I6"/>
  <c r="C3" i="9"/>
  <c r="D3"/>
  <c r="E3"/>
  <c r="F3"/>
  <c r="G3"/>
  <c r="H3"/>
  <c r="J3" s="1"/>
  <c r="J4"/>
  <c r="J6"/>
  <c r="J8"/>
  <c r="C18"/>
  <c r="J18" s="1"/>
  <c r="D18"/>
  <c r="E18"/>
  <c r="F18"/>
  <c r="G18"/>
  <c r="H18"/>
  <c r="J19"/>
  <c r="J21"/>
  <c r="J23"/>
  <c r="C25"/>
  <c r="D25"/>
  <c r="E25"/>
  <c r="F25"/>
  <c r="G25"/>
  <c r="H25"/>
  <c r="J25" s="1"/>
  <c r="J26"/>
  <c r="J27"/>
  <c r="J28"/>
  <c r="C29"/>
  <c r="J29" s="1"/>
  <c r="D29"/>
  <c r="E29"/>
  <c r="F29"/>
  <c r="G29"/>
  <c r="H29"/>
  <c r="J30"/>
  <c r="J31"/>
  <c r="J32"/>
  <c r="C33"/>
  <c r="D33"/>
  <c r="E33"/>
  <c r="F33"/>
  <c r="G33"/>
  <c r="H33"/>
  <c r="J33"/>
  <c r="J35"/>
  <c r="J36"/>
  <c r="C37"/>
  <c r="D37"/>
  <c r="E37"/>
  <c r="F37"/>
  <c r="G37"/>
  <c r="J37"/>
  <c r="J39"/>
  <c r="J40"/>
  <c r="C46"/>
  <c r="D46"/>
  <c r="E46"/>
  <c r="F46"/>
  <c r="G46"/>
  <c r="H46"/>
  <c r="J47"/>
  <c r="J49"/>
  <c r="J46" s="1"/>
  <c r="J51"/>
  <c r="C52"/>
  <c r="D52"/>
  <c r="E52"/>
  <c r="F52"/>
  <c r="G52"/>
  <c r="H52"/>
  <c r="J52"/>
  <c r="J53"/>
  <c r="J54"/>
  <c r="J55"/>
  <c r="J58"/>
  <c r="J59"/>
  <c r="J60"/>
  <c r="J61"/>
  <c r="J62"/>
  <c r="J63"/>
  <c r="J64"/>
  <c r="J73"/>
  <c r="J74"/>
  <c r="J75"/>
  <c r="J76"/>
  <c r="J77"/>
  <c r="J79"/>
  <c r="J80"/>
  <c r="J81"/>
  <c r="J82"/>
  <c r="J83"/>
  <c r="J84"/>
  <c r="J85"/>
  <c r="J86"/>
  <c r="J87"/>
  <c r="J88"/>
  <c r="J91"/>
  <c r="J92"/>
  <c r="J93"/>
  <c r="J94"/>
  <c r="J95"/>
  <c r="J96"/>
  <c r="J97"/>
  <c r="J98"/>
  <c r="J99"/>
  <c r="J100"/>
  <c r="J101"/>
  <c r="J102"/>
  <c r="J103"/>
  <c r="J104"/>
  <c r="J105"/>
  <c r="J106"/>
  <c r="J108"/>
  <c r="J109"/>
  <c r="J110"/>
  <c r="J111"/>
  <c r="J112"/>
  <c r="J113"/>
  <c r="J114"/>
  <c r="J115"/>
  <c r="J116"/>
  <c r="J117"/>
  <c r="J118"/>
  <c r="J119"/>
  <c r="J120"/>
  <c r="J121"/>
  <c r="J122"/>
  <c r="C124"/>
  <c r="D124"/>
  <c r="E124"/>
  <c r="F124"/>
  <c r="G124"/>
  <c r="H124"/>
  <c r="J126"/>
  <c r="J124" s="1"/>
  <c r="J128"/>
  <c r="J130"/>
  <c r="C132"/>
  <c r="D132"/>
  <c r="E132"/>
  <c r="F132"/>
  <c r="G132"/>
  <c r="H132"/>
  <c r="I132"/>
  <c r="J133"/>
  <c r="J135"/>
  <c r="J132" s="1"/>
  <c r="C136"/>
  <c r="D136"/>
  <c r="E136"/>
  <c r="F136"/>
  <c r="G136"/>
  <c r="H136"/>
  <c r="J137"/>
  <c r="J136" s="1"/>
  <c r="J139"/>
  <c r="C140"/>
  <c r="D140"/>
  <c r="E140"/>
  <c r="F140"/>
  <c r="G140"/>
  <c r="H140"/>
  <c r="J140"/>
  <c r="J141"/>
  <c r="J143"/>
  <c r="I144"/>
  <c r="J144"/>
  <c r="J147"/>
  <c r="C148"/>
  <c r="D148"/>
  <c r="E148"/>
  <c r="F148"/>
  <c r="G148"/>
  <c r="H148"/>
  <c r="J148"/>
  <c r="J149"/>
  <c r="J151"/>
  <c r="C158"/>
  <c r="D158"/>
  <c r="E158"/>
  <c r="F158"/>
  <c r="H158"/>
  <c r="J158"/>
  <c r="J159"/>
  <c r="J161"/>
  <c r="C162"/>
  <c r="D162"/>
  <c r="E162"/>
  <c r="F162"/>
  <c r="H162"/>
  <c r="J162"/>
  <c r="J163"/>
  <c r="J165"/>
  <c r="C170"/>
  <c r="D170"/>
  <c r="F170"/>
  <c r="G170"/>
  <c r="J171"/>
  <c r="J170" s="1"/>
  <c r="J173"/>
  <c r="C174"/>
  <c r="E174"/>
  <c r="F174"/>
  <c r="J175"/>
  <c r="J174" s="1"/>
  <c r="J177"/>
  <c r="C178"/>
  <c r="F178"/>
  <c r="G178"/>
  <c r="I178"/>
  <c r="J178"/>
  <c r="J179"/>
  <c r="J181"/>
  <c r="D214"/>
  <c r="J214"/>
  <c r="L26" i="8"/>
  <c r="J26"/>
  <c r="K26" s="1"/>
  <c r="F26"/>
  <c r="L25"/>
  <c r="J25"/>
  <c r="H25"/>
  <c r="H26" s="1"/>
  <c r="G25"/>
  <c r="G26" s="1"/>
  <c r="F25"/>
  <c r="D25"/>
  <c r="D26" s="1"/>
  <c r="E24"/>
  <c r="K23"/>
  <c r="E23"/>
  <c r="K22"/>
  <c r="E22"/>
  <c r="K21"/>
  <c r="E21"/>
  <c r="K20"/>
  <c r="E20"/>
  <c r="K19"/>
  <c r="E19"/>
  <c r="K18"/>
  <c r="E18"/>
  <c r="K17"/>
  <c r="K25" s="1"/>
  <c r="E25" l="1"/>
  <c r="E26" s="1"/>
  <c r="A2" i="7"/>
  <c r="A1"/>
  <c r="A2" i="6"/>
  <c r="A1"/>
  <c r="A2" i="5"/>
  <c r="A1"/>
  <c r="A2" i="4"/>
  <c r="A1"/>
</calcChain>
</file>

<file path=xl/sharedStrings.xml><?xml version="1.0" encoding="utf-8"?>
<sst xmlns="http://schemas.openxmlformats.org/spreadsheetml/2006/main" count="1777" uniqueCount="592">
  <si>
    <t>ตัวบ่งชี้คุณภาพ</t>
  </si>
  <si>
    <r>
      <t>ตัวบ่งชี้ 2.1</t>
    </r>
    <r>
      <rPr>
        <sz val="16"/>
        <color theme="1"/>
        <rFont val="TH SarabunPSK"/>
        <family val="2"/>
      </rPr>
      <t xml:space="preserve"> คุณภาพบัณฑิตตามกรอบมาตรฐานคุณวุฒิระดับอุดมศึกษาแห่งชาติ</t>
    </r>
  </si>
  <si>
    <r>
      <rPr>
        <b/>
        <sz val="16"/>
        <color theme="1"/>
        <rFont val="TH SarabunPSK"/>
        <family val="2"/>
      </rPr>
      <t xml:space="preserve">ตัวบ่งชี้ 2.2 (ปริญญาตรี) </t>
    </r>
    <r>
      <rPr>
        <sz val="16"/>
        <color theme="1"/>
        <rFont val="TH SarabunPSK"/>
        <family val="2"/>
      </rPr>
      <t>ร้อยละของบัณฑิตปริญญาตรีที่ได้งานทำ หรือประกอบอาชีพอิสระภายใน 1 ปี</t>
    </r>
  </si>
  <si>
    <r>
      <t>สถานะการดำเนินการ (</t>
    </r>
    <r>
      <rPr>
        <b/>
        <sz val="16"/>
        <color theme="1"/>
        <rFont val="Wingdings 2"/>
        <family val="1"/>
        <charset val="2"/>
      </rPr>
      <t>P</t>
    </r>
    <r>
      <rPr>
        <b/>
        <sz val="16"/>
        <color theme="1"/>
        <rFont val="TH SarabunPSK"/>
        <family val="2"/>
      </rPr>
      <t>)</t>
    </r>
  </si>
  <si>
    <t>แปลผล</t>
  </si>
  <si>
    <t>ประเด็นที่ต้องดำเนินการ</t>
  </si>
  <si>
    <t>กรณีมีการดำเนินการแล้ว</t>
  </si>
  <si>
    <r>
      <rPr>
        <b/>
        <sz val="16"/>
        <color theme="1"/>
        <rFont val="TH SarabunPSK"/>
        <family val="2"/>
      </rPr>
      <t>ตัวบ่งชี้ 5.4 (11)</t>
    </r>
    <r>
      <rPr>
        <sz val="16"/>
        <color theme="1"/>
        <rFont val="TH SarabunPSK"/>
        <family val="2"/>
      </rPr>
      <t xml:space="preserve"> ระดับความพึงพอใจของนักศึกษาปีสุดท้าย/บัณฑิตใหม่ที่มีต่อคุณภาพหลักสูตร</t>
    </r>
    <r>
      <rPr>
        <u/>
        <sz val="16"/>
        <color theme="1"/>
        <rFont val="TH SarabunPSK"/>
        <family val="2"/>
      </rPr>
      <t xml:space="preserve"> เฉลี่ยไม่น้อยกว่า 3.5 จากคะแนนเต็ม 5.0</t>
    </r>
  </si>
  <si>
    <r>
      <rPr>
        <b/>
        <sz val="16"/>
        <color theme="1"/>
        <rFont val="TH SarabunPSK"/>
        <family val="2"/>
      </rPr>
      <t>ตัวบ่งชี้ 5.4 (12)</t>
    </r>
    <r>
      <rPr>
        <sz val="16"/>
        <color theme="1"/>
        <rFont val="TH SarabunPSK"/>
        <family val="2"/>
      </rPr>
      <t xml:space="preserve"> ระดับความพึงพอใจของผู้ใช้บัณฑิตที่มีต่อบัณฑิตใหม่ </t>
    </r>
    <r>
      <rPr>
        <u/>
        <sz val="16"/>
        <color theme="1"/>
        <rFont val="TH SarabunPSK"/>
        <family val="2"/>
      </rPr>
      <t>เฉลี่ยไม่น้อยกว่า 3.5 จากคะแนนเต็ม 5.0</t>
    </r>
  </si>
  <si>
    <t>จำนวนรวมของผลงานทางวิชาการของอาจารย์ประจำหลักสูตร</t>
  </si>
  <si>
    <t>- - --บทความวิจัยหรือบทความวิชาการฉบับสมบูรณ์ที่ตีพิมพ์ในรายงานสืบเนื่องจากการประชุมวิชาการระดับชาติ</t>
  </si>
  <si>
    <t>- - --บทบสมบูรณ์ที่ตีพิมพ์ในรายงานสืบเนื่องจากการประชุมวิชาการระดับนานาชาติ หรือในวารสารทางวิชาการระดับชาติที่ไม่อยู่ในฐานข้อมูล ตามประกาศ ก.พ.อ. หรือระเบียบคณะกรรมการการอุดมศึกษาว่าด้วย หลักเกณฑ์การพิจารณาวารสารทางวิชาการสำหรับการเผยแพร่ผลงานทางวิชาการ พ.ศ.2556 แต่สถาบันนำเสนอสภาสถาบันอนุมัติและจัดทำเป็นประกาศให้ทราบเป็นการทั่วไป และแจ้งให้ กพอ./กกอ.ทราบภายใน 30 วันนับแต่วันที่ออกประกาศารฉบับสมบูรณ์ที่ตีพิมพ์ในรายงานสืบเนื่องจากการประชุมวิชาการระดับนานาชาติ หรือในวารสารทางวิชาการระดับชาติที่ไม่อยู่ในฐานข้อมูล ตามประกาศ ก.พ.อ. หรือระเบียบคณะกรรมการการอุดมศึกษาว่าด้วย หลักเกณฑ์การพิจารณาวารสารทางวิชาการสำหรับการเผยแพร่ผลงานทางวิชาการ พ.ศ.2556 แต่สถาบันนำเสนอสภาสถาบันอนุมัติและจัดทำเป็นประกาศให้ทราบเป็นการทั่วไป และแจ้งให้ กพอ./กกอ.ทราบภายใน 30 วันนับแต่วันที่ออกประกาศ</t>
  </si>
  <si>
    <t>- - --ผลงานที่ได้รับการจดอนุสิทธิบัตร</t>
  </si>
  <si>
    <t>- - --บทความวิจัยหรือบทความวิชาการที่ตีพิมพ์ในวารสารวิชาการที่ปรากฏในฐานข้อมูล TCI กลุ่มที่ 2</t>
  </si>
  <si>
    <t>- - --บทความวิจัยหรือบทความวิชาการที่ตีพิมพ์ในวารสารวิชาการระดับนานาชาติที่ไม่อยู่ในฐานข้อมูล ตามประกาศ ก.พ.อ.  หรือระเบียบคณะกรรมการการอุดมศึกษาว่าด้วย หลักเกณฑ์การพิจารณาวารสารทางวิชาการสำหรับการเผยแพร่ผลงานทางวิชาการ พ.ศ.2556 แต่สถาบันนำเสนอสภาสถาบันอนุมัติและจัดทำเป็นประกาศให้ทราบเป็นการทั่วไป และแจ้งให้  กพอ./กกอ.ทราบภายใน 30 วันนับ แต่วันที่ออกประกาศ (ซึ่งไม่อยู่ใน Beall’s list) หรือตีพิมพ์ในวารสารวิชาการที่ปรากฏ ในฐานข้อมูล TCI กลุ่มที่ 1</t>
  </si>
  <si>
    <t>- - --บทความวิจัยหรือบทความวิชาการที่ตีพิมพ์ในวารสารวิชาการระดับนานาชาติที่ปรากฏในฐานข้อมูลระดับนานาชาติตามประกาศ ก.พ.อ. หรือระเบียบคณะกรรมการการอุดมศึกษา ว่าด้วย หลักเกณฑ์การพิจารณาวารสารทางวิชาการสำหรับการเผยแพร่ผลงานทางวิชาการ พ.ศ.2556 </t>
  </si>
  <si>
    <t>- - --ผลงานได้รับการจดสิทธิบัตร</t>
  </si>
  <si>
    <t>- - --ผลงานวิชาการรับใช้สังคมที่ได้รับการประเมินผ่านเกณฑ์การขอตำแหน่งทางวิชาการแล้ว</t>
  </si>
  <si>
    <t>- - --ผลงานวิจัยที่หน่วยงานหรือองค์กรระดับชาติว่าจ้างให้ดำเนินการ</t>
  </si>
  <si>
    <t>- - --ผลงานค้นพบพันธุ์พืช พันธุ์สัตว์ ที่ค้นพบใหม่และได้รับการจดทะเบียน</t>
  </si>
  <si>
    <t>- - --ตำราหรือหนังสือหรืองานแปลที่ได้รับการประเมินผ่านเกณฑ์การขอตำแหน่งทางวิชาการแล้ว</t>
  </si>
  <si>
    <t>- - --ตำราหรือหนังสือหรืองานแปลที่ผ่านการพิจารณาตามหลักเกณฑ์การประเมินตำแหน่งทางวิชาการแต่ไม่ได้นำมาขอรับการประเมินตำแหน่งทางวิชาการ</t>
  </si>
  <si>
    <t>- - --จำนวนงานสร้างสรรค์ที่มีการเผยแพร่สู่สาธารณะในลักษณะใดลักษณะหนึ่ง หรือผ่านสื่ออิเลคทรอนิกส์ online</t>
  </si>
  <si>
    <t>- - --จำนวนงานสร้างสรรค์ที่ได้รับการเผยแพร่ในระดับสถาบัน</t>
  </si>
  <si>
    <t>- - --จำนวนงานสร้างสรรค์ที่ได้รับการเผยแพร่ในระดับชาติ</t>
  </si>
  <si>
    <t>- - --จำนวนงานสร้างสรรค์ที่ได้รับการเผยแพร่ในระดับความร่วมมือระหว่างประเทศ</t>
  </si>
  <si>
    <t>- - --จำนวนงานสร้างสรรค์ที่ได้รับการเผยแพร่ในระดับภูมิภาคอาเซียน</t>
  </si>
  <si>
    <t>- - --จำนวนงานสร้างสรรค์ที่ได้รับการเผยแพร่ในระดับนานาชาติ </t>
  </si>
  <si>
    <t>- - -จำนวนบทความของอาจารย์ประจำหลักสูตรปริญญาเอกที่ได้รับการอ้างอิงในฐานข้อมูล TCI และ Scopus ต่อจำนวนอาจารย์ประจำหลักสูตร</t>
  </si>
  <si>
    <t>ชุดข้อมูลที่ 7</t>
  </si>
  <si>
    <t>จำนวนบัณฑิตระดับปริญญาตรีทั้งหมด</t>
  </si>
  <si>
    <t>จำนวนบัณฑิตระดับปริญญาตรีที่ตอบแบบสำรวจเรื่องการมีงานทำภายใน 1 ปี หลังสำเร็จการศึกษา</t>
  </si>
  <si>
    <t>จำนวนบัณฑิตระดับปริญญาตรีที่ได้งานทำหลังสำเร็จการศึกษา (ไม่นับรวมผู้ที่ประกอบอาชีพอิสระ)</t>
  </si>
  <si>
    <t>จำนวนบัณฑิตระดับปริญญาตรีที่ประกอบอาชีพอิสระ</t>
  </si>
  <si>
    <t>จำนวนผู้สำเร็จการศึกษาระดับปริญญาตรีที่มีงานทำก่อนเข้าศึกษา</t>
  </si>
  <si>
    <t>จำนวนบัณฑิตระดับปริญญาตรีที่มีกิจการของตนเองที่มีรายได้ประจำอยู่แล้ว</t>
  </si>
  <si>
    <t>จำนวนบัณฑิตระดับปริญญาตรีที่ศึกษาต่อระดับบัณฑิตศึกษา</t>
  </si>
  <si>
    <t>จำนวนบัณฑิตระดับปริญญาตรีที่อุปสมบท</t>
  </si>
  <si>
    <t>จำนวนบัณฑิตระดับปริญญาตรีที่เกณฑ์ทหาร</t>
  </si>
  <si>
    <t>เงินเดือนหรือรายได้ต่อเดือน ของผู้สำเร็จการศึกษาระดับปริญญาตรีที่ได้งานทำหรือประกอบอาชีพอิสระ (ค่าเฉลี่ย)</t>
  </si>
  <si>
    <t>ผลการประเมินจากความพึงพอใจของนายจ้างที่มีต่อผู้สำเร็จการศึกษาระดับปริญญาตรีตามกรอบ TQF เฉลี่ย (คะแนนเต็ม ๕)</t>
  </si>
  <si>
    <t>ชุดข้อมูลที่ 8</t>
  </si>
  <si>
    <t>จำนวนรวมของผลงานนักศึกษาและผู้สำเร็จการศึกษาในระดับปริญญาโทที่ได้รับการตีพิมพ์หรือเผยแพร่</t>
  </si>
  <si>
    <t>- ---จำนวนบทความฉบับสมบูรณ์ที่มีการตีพิมพ์ในลักษณะใดลักษณะหนึ่ง </t>
  </si>
  <si>
    <t>- ---จำนวนบทความฉบับสมบูรณ์ที่ตีพิมพ์ในรายงานสืบเนื่องจากการประชุมวิชาการระดับชาติ</t>
  </si>
  <si>
    <t>- ---จำนวนบทความฉบับสมบูรณ์ที่ตีพิมพ์ในรายงานสืบเนื่องจากการประชุมวิชาการระดับนานาชาติ หรือในวารสารทางวิชาการระดับชาติที่ไม่อยู่ในฐานข้อมูลตามประกาศ ก.พ.อ.หรือระเบียบคณะกรรมการอุดมศึกษาว่าด้วยหลักเกณฑ์การพิจารณาวารสารทางวิชาการว่าด้วยหลักเกณฑ์การพิจารณาวารสารทางวิชาการสำหรับการเผยแพร่ผลงานทางวิชาการ พ.ศ.2556 แต่สถาบันนำเสนอสภาสถาบันอนุมัติและจัทำเป็นประกาศให้ทราบทั่วไปและแจ้ง ก.พ.อ./กกอ. ทราบภายใน 30 วัน  นับแต่วันที่ออกประกาศ</t>
  </si>
  <si>
    <t>- ---ผลงานที่ได้รับการจดอนุสิทธิบัตร</t>
  </si>
  <si>
    <t>- ---จำนวนบทความที่ตีพิมพ์ในวารสารวิชาการที่ปรากฏในฐานข้อมูล TCI กลุ่มที่ 2</t>
  </si>
  <si>
    <t>- ---จำนวนบทความที่ตีพิมพ์ในวารสารวิชาการระดับนานาชาติ ที่ไม่อยู่ในฐานข้อมูลตามประกาศ ก.พ.อ.หรือระเบียบคณะกรรมการอุดมศึกษาว่าด้วยหลักเกณฑ์การพิจารณาวารสารทางวิชาการว่าด้วยหลักเกณฑ์การพิจารณาวารสารทางวิชาการสำหรับการเผยแพร่ผลงานทางวิชาการ พ.ศ.2556 แต่สถาบันนำเสนอสภาสถาบันอนุมัติและจัทำเป็นประกาศให้ทราบทั่วไปและแจ้ง ก.พ.อ./กกอ. ทราบภายใน 30 วัน  นับแต่วันที่ออกประกาศ (ซึ่งไม่อยู่ใน Beall's list) หรือตีพิมพ์ในวารสารวิชาการ ที่ปรากฏในฐานข้อมูล TCI กลุ่มที่ 1</t>
  </si>
  <si>
    <t>- ---จำนวนบทความที่ตีพิมพ์ในวารสารวิชาการระดับนานาชาติ ที่ปรากฏอยู่ในฐานข้อมูลระดับนานานชาติตามประกาศ ก.พ.อ.หรือระเบียบคณะกรรมการอุดมศึกษาว่าด้วยหลักเกณฑ์การพิจารณาวารสารทางวิชาการว่าด้วยหลักเกณฑ์การพิจารณาวารสารทางวิชาการสำหรับการเผยแพร่ผลงานทางวิชาการ พ.ศ.2556</t>
  </si>
  <si>
    <t>- ---ผลงานที่ได้รับการจดสิทธิบัตร</t>
  </si>
  <si>
    <t>- ---จำนวนงานสร้างสรรค์ที่มีการเผยแพร่สู่สาธารณะในลักษณะใดลักษณะหนึ่ง หรือผ่านสื่ออิเลคทรอนิกส์ online</t>
  </si>
  <si>
    <t>- ---จำนวนงานสร้างสรรค์ที่ได้รับการเผยแพร่ในระดับสถาบัน</t>
  </si>
  <si>
    <t>- ---จำนวนงานสร้างสรรค์ที่ได้รับการเผยแพร่ในระดับชาติ</t>
  </si>
  <si>
    <t>- ---จำนวนงานสร้างสรรค์ที่ได้รับการเผยแพร่ในระดับความร่วมมือระหว่างประเทศ</t>
  </si>
  <si>
    <t>- ---จำนวนงานสร้างสรรค์ที่ได้รับการเผยแพร่ในระดับภูมิภาคอาเซียน</t>
  </si>
  <si>
    <t>- ---จำนวนงานสร้างสรรค์ที่ได้รับการเผยแพร่ในระดับนานาชาติ </t>
  </si>
  <si>
    <t>จำนวนผู้สำเร็จการศึกษาระดับปริญญาโททั้งหมด (ปีการศึกษาที่เป็นวงรอบประเมิน)</t>
  </si>
  <si>
    <t>ชุดข้อมูลที่ 9</t>
  </si>
  <si>
    <t>จำนวนรวมของผลงานนักศึกษาและผู้สำเร็จการศึกษาในระดับปริญญาเอกที่ได้รับการตีพิมพ์หรือเผยแพร่</t>
  </si>
  <si>
    <t>- ---จำนวนบทความฉบับสมบูรณ์ที่ตีพิมพ์ในรายงานสืบเนื่องจากการประชุมวิชาการระดับชาติ </t>
  </si>
  <si>
    <t>- ---จำนวนบทความฉบับสมบูรณ์ที่ตีพิมพ์ในรายงานสืบเนื่องจากการประชุมวิชาการระดับนานาชาติ หรือในวารสารทางวิชาการระดับชาติที่ไม่อยู่ในฐานข้อมูลตามประกาศ ก.พ.อ.หรือระเบียบคณะกรรมการอุดมศึกษาว่าด้วยหลักเกณฑ์การพิจารณาวารสารทางวิชาการว่าด้วยหลักเกณฑ์การพิจารณาวารสารทางวิชาการสำหรับการเผยแพร่ผลงานทางวิชาการ พ.ศ.2556 แต่สถาบันนำเสนอสภาสถาบันอนุมัติและจัดทำเป็นประกาศให้ทราบทั่วไปและแจ้ง ก.พ.อ./กกอ. ทราบภายใน 30 วัน  นับแต่วันที่ออกประกาศ</t>
  </si>
  <si>
    <t>จำนวนผู้สำเร็จการศึกษาระดับปริญญาเอกทั้งหมด (ปีการศึกษาที่เป็นวงรอบประเมิน)</t>
  </si>
  <si>
    <t>4.2 (3)</t>
  </si>
  <si>
    <t>4.2 (4)</t>
  </si>
  <si>
    <t xml:space="preserve">
</t>
  </si>
  <si>
    <r>
      <rPr>
        <u/>
        <sz val="14"/>
        <color theme="1"/>
        <rFont val="TH SarabunPSK"/>
        <family val="2"/>
      </rPr>
      <t>หลักสูตรระดับปริญญาตรี</t>
    </r>
    <r>
      <rPr>
        <sz val="14"/>
        <color theme="1"/>
        <rFont val="TH SarabunPSK"/>
        <family val="2"/>
      </rPr>
      <t xml:space="preserve"> ดำเนินการสำรวจข้อมูลของบัณฑิตปริญญาตรี รุ่นจบปีการศึกษา 2557 ที่ได้งานทำ หรือประกอบอาชีพอิสระภายใน 1 ปีตามแบบสอบถามประกอบตัวบ่งชี้ที่ 2.2 ภาวะการ
หางานทำของบัณฑิต รุ่นจบปีการศึกษา 2557 โดย</t>
    </r>
    <r>
      <rPr>
        <u/>
        <sz val="14"/>
        <color theme="1"/>
        <rFont val="TH SarabunPSK"/>
        <family val="2"/>
      </rPr>
      <t>สำรวจตามรายชื่อผู้สำเร็จการศึกษา ปีการศึกษา 2557 ของแต่ละหลักสูตร (1 กรกฎาคม 2557 – 30 มิถุนายน 2558)</t>
    </r>
    <r>
      <rPr>
        <sz val="14"/>
        <color theme="1"/>
        <rFont val="TH SarabunPSK"/>
        <family val="2"/>
      </rPr>
      <t xml:space="preserve"> ซึ่ง งานประกันคุณภาพการศึกษาได้จัดส่งข้อมูลให้กับคณะแล้วตามบันทึกข้อความที่ ศธ0542.01/004 ลงวันที่ 8 มกราคม 2559 เรื่อง ขอส่งข้อมูลผู้สำเร็จการศึกษา ปีการศึกษา 2557  
และ</t>
    </r>
    <r>
      <rPr>
        <u/>
        <sz val="14"/>
        <color theme="1"/>
        <rFont val="TH SarabunPSK"/>
        <family val="2"/>
      </rPr>
      <t>จำนวนบัณฑิตที่ตอบแบบสำรวจจะต้องไม่น้อยกว่าร้อยละ 70 ของจำนวนบัณฑิตที่สำเร็จการศึกษา</t>
    </r>
  </si>
  <si>
    <t>ปัญหา/อุปสรรค/ข้อเสนอแนะ/แนวทางแก้ไข</t>
  </si>
  <si>
    <t>ผลการดำเนินการ (ค่าเฉลี่ย)</t>
  </si>
  <si>
    <t>ยังไม่ดำเนินการ</t>
  </si>
  <si>
    <t>อยู่ระหว่างดำเนินการ</t>
  </si>
  <si>
    <t xml:space="preserve">ผลการประเมิน (คะแนน) </t>
  </si>
  <si>
    <t>ดำเนินการแล้ว</t>
  </si>
  <si>
    <r>
      <t>หลักสูตรดำเนินการ</t>
    </r>
    <r>
      <rPr>
        <u/>
        <sz val="14"/>
        <color theme="1"/>
        <rFont val="TH SarabunPSK"/>
        <family val="2"/>
      </rPr>
      <t>สำรวจความพึงพอใจของผู้ใช้บัณฑิตต่อคุณภาพบัณฑิตตามกรอบมาตรฐานคุณวุฒิระดับอุดมศึกษาแห่งชาติ (TQF)</t>
    </r>
    <r>
      <rPr>
        <sz val="14"/>
        <color theme="1"/>
        <rFont val="TH SarabunPSK"/>
        <family val="2"/>
      </rPr>
      <t xml:space="preserve"> เพื่อเป็นการประเมินคุณภาพบัณฑิตในมุมมองของผู้ใช้บัณฑิต ซึ่ง</t>
    </r>
    <r>
      <rPr>
        <u/>
        <sz val="14"/>
        <color theme="1"/>
        <rFont val="TH SarabunPSK"/>
        <family val="2"/>
      </rPr>
      <t xml:space="preserve">ผู้ใช้บัณฑิตที่ตอบแบบสำรวจจะเป็นผู้ใช้บัณฑิตที่ได้มาจากการสำรวจภาวะการมีงานทำของบัณฑิต (ตัวบ่งชื้ที่ 2.2) </t>
    </r>
    <r>
      <rPr>
        <sz val="14"/>
        <color theme="1"/>
        <rFont val="TH SarabunPSK"/>
        <family val="2"/>
      </rPr>
      <t>โดยทำการสำรวจข้อมูลตามแบบสอบถามประกอบตัวบ่งชี้ 2.1 ความพึงพอใจของผู้ใช้บัณฑิตต่อคุณภาพบัณฑิตตามกรอบมาตรฐานคุณวุฒิระดับอุดมศึกษาแห่งชาติ และ</t>
    </r>
    <r>
      <rPr>
        <u/>
        <sz val="14"/>
        <color theme="1"/>
        <rFont val="TH SarabunPSK"/>
        <family val="2"/>
      </rPr>
      <t xml:space="preserve">จำนวนบัณฑิตที่รับการประเมินจากผู้ใช้บัณฑิตจะต้อง ไม่น้อยกว่าร้อยละ 20 ของจำนวนบัณฑิตที่สำเร็จการศึกษา </t>
    </r>
  </si>
  <si>
    <t>ตัวบ่งชี้ 2.2 (ปริญญาตรี) ร้อยละของบัณฑิตปริญญาตรีที่ได้งานทำ หรือประกอบอาชีพอิสระภายใน 1 ปี</t>
  </si>
  <si>
    <t>ลำดับที่</t>
  </si>
  <si>
    <t>จำนวน</t>
  </si>
  <si>
    <r>
      <t>ตัวบ่งชี้ 2.2 ผลงานของนักศึกษาและผู้สำเร็จการศึกษาใน</t>
    </r>
    <r>
      <rPr>
        <b/>
        <u/>
        <sz val="15"/>
        <color theme="1"/>
        <rFont val="TH SarabunPSK"/>
        <family val="2"/>
      </rPr>
      <t>ระดับปริญญาเอก</t>
    </r>
    <r>
      <rPr>
        <b/>
        <sz val="15"/>
        <color theme="1"/>
        <rFont val="TH SarabunPSK"/>
        <family val="2"/>
      </rPr>
      <t>ที่ได้รับการตีพิมพ์หรือเผยแพร่</t>
    </r>
  </si>
  <si>
    <t>จำนวนรวมของผลงานนักศึกษาและผู้สำเร็จการศึกษาระดับปริญญาโทที่ได้รับการตีพิมพ์หรือเผยแพร่</t>
  </si>
  <si>
    <r>
      <t>ตัวบ่งชี้ 2.2 ผลงานของนักศึกษาและผู้สำเร็จการศึกษาใน</t>
    </r>
    <r>
      <rPr>
        <b/>
        <u/>
        <sz val="15"/>
        <color theme="1"/>
        <rFont val="TH SarabunPSK"/>
        <family val="2"/>
      </rPr>
      <t>ระดับปริญญาโท</t>
    </r>
    <r>
      <rPr>
        <b/>
        <sz val="15"/>
        <color theme="1"/>
        <rFont val="TH SarabunPSK"/>
        <family val="2"/>
      </rPr>
      <t>ที่ได้รับการตีพิมพ์หรือเผยแพร่</t>
    </r>
  </si>
  <si>
    <t>ชื่อข้อมูลพื้นฐาน</t>
  </si>
  <si>
    <t>ตัวบ่งชี้ที่ 4.2  คุณภาพอาจารย์</t>
  </si>
  <si>
    <t>(3) ผลงานทางวิชาการของอาจารย์ประจำหลักสูตร</t>
  </si>
  <si>
    <t>(4)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</si>
  <si>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r>
      <t xml:space="preserve">มีการสำรวจความพึงพอใจของนักศึกษาปีสุดท้าย/บัณฑิตใหม่ที่มีต่อคุณภาพหลักสูตร โดยควรมีการประเมินด้านต่างๆ อาทิเช่น ด้านหลักสูตร ด้านอาจารย์ผู้สอน ด้านสภาพแวดล้อมการเรียนรู้  ด้านการจัดการเรียนการสอน ด้านการวัดประเมินผล ด้านการเรียนรู้ตลอดหลักสูตรได้พัฒนาคุณลักษณะของผู้เรียน เป็นต้น  </t>
    </r>
    <r>
      <rPr>
        <u/>
        <sz val="14"/>
        <rFont val="TH SarabunPSK"/>
        <family val="2"/>
      </rPr>
      <t>ผู้ตอบแบบสำรวจ คือ นักศึกษาปีสุดท้าย/บัณฑิตใหม่  ถ้าไม่มีนักศึกษาชั้นปีสุดท้าย ตัวบ่งชี้นี้ ไม่ต้องประเมิน</t>
    </r>
  </si>
  <si>
    <r>
      <t xml:space="preserve">ตัวบ่งชี้ 2.2 (ปริญญาโท) </t>
    </r>
    <r>
      <rPr>
        <sz val="16"/>
        <color theme="1"/>
        <rFont val="TH SarabunPSK"/>
        <family val="2"/>
      </rPr>
      <t>ผลงานของนักศึกษาและผู้สำเร็จการศึกษาในระดับปริญญาโทที่ได้รับการตีพิมพ์หรือเผยแพร่</t>
    </r>
  </si>
  <si>
    <r>
      <t xml:space="preserve">ตัวบ่งชี้ 2.2 (ปริญญาเอก) </t>
    </r>
    <r>
      <rPr>
        <sz val="16"/>
        <color theme="1"/>
        <rFont val="TH SarabunPSK"/>
        <family val="2"/>
      </rPr>
      <t>ผลงานของนักศึกษาและผู้สำเร็จการศึกษาในระดับปริญญาเอกที่ได้รับการตีพิมพ์หรือเผยแพร่</t>
    </r>
  </si>
  <si>
    <t>คณะ....................................................................................</t>
  </si>
  <si>
    <r>
      <t>รายงานผลงานของนักศึกษาและผู้สำเร็จการศึกษาในระดับปริญญาเอกที่ได้ตีพิมพ์เผยแพร่ตามระดับคุณภาพ โดยผลงานที่ได้รับตีพิมพ์จะ</t>
    </r>
    <r>
      <rPr>
        <u/>
        <sz val="14"/>
        <color theme="1"/>
        <rFont val="TH SarabunPSK"/>
        <family val="2"/>
      </rPr>
      <t xml:space="preserve">นับตามปีปฏิทิน 2558 </t>
    </r>
  </si>
  <si>
    <r>
      <t>รายงานผลงานของนักศึกษาและผู้สำเร็จการศึกษาในระดับปริญญาโทที่ได้ตีพิมพ์เผยแพร่ตามระดับคุณภาพ โดยผลงานที่ได้รับตีพิมพ์จะ</t>
    </r>
    <r>
      <rPr>
        <u/>
        <sz val="14"/>
        <color theme="1"/>
        <rFont val="TH SarabunPSK"/>
        <family val="2"/>
      </rPr>
      <t>นับตามปีปฏิทิน 2558</t>
    </r>
  </si>
  <si>
    <t>สรุปจำนวนแบบสอบถามภาวะการมีงานทำและความพึงพอใจของผู้ใช้บัณฑิตที่สำเร็จการศึกษาประจำปีการศึกษา 2556 (1 มิ.ย. 56 - 31 พ.ค. 57) ที่ได้รับกลับคืน ข้อมูล ณ วันที่ 9 พ.ค. 58</t>
  </si>
  <si>
    <t>รวมจำนวนผู้สำเร็จการศึกษาทั้งหมด</t>
  </si>
  <si>
    <t>คน</t>
  </si>
  <si>
    <t xml:space="preserve">ภาวะการมีงานทำฯ </t>
  </si>
  <si>
    <t>ความพึงพอใจผู้ใช้บัณฑิต</t>
  </si>
  <si>
    <t>รวมจำนวนแบบสอบถามภาวะการมีงานทำที่ได้รับกลับคืน</t>
  </si>
  <si>
    <r>
      <t>เป็นผู้ตอบแบบสอบถาม</t>
    </r>
    <r>
      <rPr>
        <b/>
        <u/>
        <sz val="14"/>
        <color indexed="8"/>
        <rFont val="TH SarabunPSK"/>
        <family val="2"/>
      </rPr>
      <t>ที่มี</t>
    </r>
    <r>
      <rPr>
        <b/>
        <sz val="14"/>
        <color indexed="8"/>
        <rFont val="TH SarabunPSK"/>
        <family val="2"/>
      </rPr>
      <t>ในบัญชีรายชื่อผู้สำเร็จการศึกษา</t>
    </r>
  </si>
  <si>
    <t>กำลังตรวจสอบข้อมูล</t>
  </si>
  <si>
    <r>
      <t>เป็นผู้ตอบแบบสอบถาม</t>
    </r>
    <r>
      <rPr>
        <b/>
        <u/>
        <sz val="14"/>
        <color indexed="8"/>
        <rFont val="TH SarabunPSK"/>
        <family val="2"/>
      </rPr>
      <t>ที่ไม่มี</t>
    </r>
    <r>
      <rPr>
        <b/>
        <sz val="14"/>
        <color indexed="8"/>
        <rFont val="TH SarabunPSK"/>
        <family val="2"/>
      </rPr>
      <t>ในบัญชีรายชื่อผู้สำเร็จการศึกษา</t>
    </r>
  </si>
  <si>
    <t>โดยมีรายละเอียดต่อไปนี้</t>
  </si>
  <si>
    <t>รายละเอียดจำนวนแบบสอบถามที่ได้รับกลับคืน (ภาวะการมีงานทำและความพึงพอใจผู้ใช้บัณฑิต)</t>
  </si>
  <si>
    <t>ระดับปริญญาตรี</t>
  </si>
  <si>
    <t>คณะวิทยาศาสตร์และเทคโนโลยี</t>
  </si>
  <si>
    <t>ลำดับ</t>
  </si>
  <si>
    <t>สาขาวิชา</t>
  </si>
  <si>
    <t xml:space="preserve">ภาวะการมีงานทำ (ตัวบ่งชี้ที่ 2.2 ระดับ ป. ตรี) </t>
  </si>
  <si>
    <t>พึงพอใจผู้ใช้บัณฑิต (ตัวบ่งชี้ที่ 2.1 ระดับ ป.ตรี โท เอก)</t>
  </si>
  <si>
    <t>หลักสูตร</t>
  </si>
  <si>
    <t>จำนวนผู้สำเร็จปีการศึกษา 2556</t>
  </si>
  <si>
    <t>จำนวนแบบสอบถามที่ต้องได้รับอย่างน้อย (70%)</t>
  </si>
  <si>
    <t>จำนวนแบบสอบถามที่ได้รับ</t>
  </si>
  <si>
    <t>มีชื่อในบัญชีผู้สำเร็จการศึกษา</t>
  </si>
  <si>
    <t>ไม่มีชื่อในบัญชีผู้สำเร็จการศึกษา</t>
  </si>
  <si>
    <t>หมายเหตุ</t>
  </si>
  <si>
    <t>จำนวนแบบสอบถามที่ต้องได้รับอย่างน้อย (20%)</t>
  </si>
  <si>
    <t>วท.บ. (4 ปี)</t>
  </si>
  <si>
    <t>ชีววิทยา</t>
  </si>
  <si>
    <t>ยังไม่ครบ</t>
  </si>
  <si>
    <t>ฟิสิกส์</t>
  </si>
  <si>
    <t>คณิตศาสตร์ประยุกต์</t>
  </si>
  <si>
    <t>วิทยาการคอมพิวเตอร์</t>
  </si>
  <si>
    <t>เทคโนโลยีสารสนเทศ</t>
  </si>
  <si>
    <t>สาธารณสุขชุมชน</t>
  </si>
  <si>
    <t>เคมี</t>
  </si>
  <si>
    <t>วิทยาศาสตร์สิ่งแวดล้อม</t>
  </si>
  <si>
    <t>ไม่มีผู้สำเร็จ</t>
  </si>
  <si>
    <t>รวม</t>
  </si>
  <si>
    <r>
      <t xml:space="preserve">                                                                                                                                                               </t>
    </r>
    <r>
      <rPr>
        <b/>
        <sz val="14"/>
        <color indexed="8"/>
        <rFont val="TH SarabunPSK"/>
        <family val="2"/>
      </rPr>
      <t xml:space="preserve">  รวม                     </t>
    </r>
  </si>
  <si>
    <t xml:space="preserve">รวม  </t>
  </si>
  <si>
    <t>เทคโนโลยีการเกษตร</t>
  </si>
  <si>
    <t>ชุดข้อมูลที่ 6 - 9 อิงข้อมูลจาก คณะ ใน CHE QA Online เนื่องจากไม่มีข้อมูลกลาง</t>
  </si>
  <si>
    <t>- ----กลุ่มสาขาวิชามนุษยศาสตร์และสังคมศาสตร์</t>
  </si>
  <si>
    <t>- ----กลุ่มสาขาวิชาวิทยาศาสตร์สุขภาพ</t>
  </si>
  <si>
    <t>- ----กลุ่มสาขาวิชาวิทยาศาสตร์และเทคโนโลยี</t>
  </si>
  <si>
    <t>งานสร้างสรรค์ที่ได้รับการเผยแพร่ในระดับนานาชาติ</t>
  </si>
  <si>
    <t>งานสร้างสรรค์ที่ได้รับการเผยแพร่ในระดับภูมิภาคอาเซียน</t>
  </si>
  <si>
    <t>งานสร้างสรรค์ที่ได้รับการเผยแพร่ในระดับความร่วมมือระหว่างประเทศ</t>
  </si>
  <si>
    <t>งานสร้างสรรค์ที่ได้รับการเผยแพร่ในระดับชาติ</t>
  </si>
  <si>
    <t>งานสร้างสรรค์ที่ได้รับการเผยแพร่ในระดับสถาบัน</t>
  </si>
  <si>
    <t>งานสร้างสรรค์ที่มีการเผยแพร่สู่สาธารณะในลักษณะใดลักษณะหนึ่ง หรือผ่านสื่ออิเล็กทรอนิกส์ online</t>
  </si>
  <si>
    <t>ตำราหรือหนังสือหรืองานแปลที่ผ่านการพิจารณาตามหลักเกณฑ์การประเมินตำแหน่งทางวิชาการ แต่ไม่ได้นำมาขอรับการประเมินตำแหน่งทางวิชาการ</t>
  </si>
  <si>
    <t>ตำราหรือหนังสือหรืองานแปลที่ได้รับการประเมินผ่านเกณฑ์การขอตำแหน่งทางวิชาการแล้ว</t>
  </si>
  <si>
    <t>ผลงานค้นพบพันธุ์พืช พันธุ์สัตว์ ที่ค้นพบใหม่และได้รับการจดทะเบียน</t>
  </si>
  <si>
    <t>ผลงานวิจัยที่หน่วยงานหรือองค์กรระดับชาติว่าจ้างให้ดำเนินการ</t>
  </si>
  <si>
    <t>ผลงานวิชาการรับใช้สังคมที่ได้รับการประเมินผ่านเกณฑ์การขอตำแหน่งทางวิชาการแล้ว</t>
  </si>
  <si>
    <t>ผลงานได้รับการจดสิทธิบัตร</t>
  </si>
  <si>
    <t xml:space="preserve"> -</t>
  </si>
  <si>
    <t>บทความวิจัยหรือบทความวิชาการฉบับสมบูรณ์ที่ตีพิมพ์ในวารสารทางวิชาการระดับนานาชาติที่ปรากฏในฐานข้อมูลระดับนานาชาติตามประกาศ ก.พ.อ. หรือระเบียบคณะกรรมการการอุดมศึกษา ว่าด้วยหลักเกณฑ์การพิจารณาวารสารทางวิชาการสำหรับการเผยแพร่ผลงานทางวิชาการ พ.ศ.2556</t>
  </si>
  <si>
    <t>บทความวิจัยหรือบทความวิชาการฉบับสมบูรณ์ที่ตีพิมพ์ในวารสารทางวิชาการระดับนานาชาติที่ไม่อยู่ในฐานข้อมูล ตามประกาศ ก.พ.อ. หรือระเบียบคณะกรรมการการอุดมศึกษาว่าด้วย หลักเกณฑ์การพิจารณาวารสารทางวิชาการสำหรับการเผยแพร่ผลงานทางวิชาการ พ.ศ.2556 แต่สถาบันนำเสนอสภาสถาบันอนุมัติและจัดทำเป็นประกาศให้ทราบเป็นการทั่วไป และแจ้งให้ กพอ./กกอ.ทราบภายใน 30 วันนับแต่วันที่ออกประกาศ (ซึ่งไม่อยู่ใน Beall’s list) หรือตีพิมพ์ในวารสารวิชาการที่ปรากฏในฐานข้อมูล TCI กลุ่มที่ 1</t>
  </si>
  <si>
    <t>บทความวิจัยหรือบทความวิชาการฉบับสมบูรณ์ที่ตีพิมพ์ในวารสารทางวิชาการที่ปรากฏในฐานข้อมูล TCI กลุ่มที่ 2</t>
  </si>
  <si>
    <t>ผลงานที่ได้รับการจดอนุสิทธิบัตร</t>
  </si>
  <si>
    <t>บทความวิจัยหรือบทความวิชาการฉบับสมบูรณ์ที่ตีพิมพ์ในรายงานสืบเนื่องจากการประชุมวิชาการระดับนานาชาติ หรือในวารสารทางวิชาการระดับชาติที่ไม่อยู่ในฐานข้อมูล ตามประกาศ ก.พ.อ. หรือระเบียบคณะกรรมการการอุดมศึกษาว่าด้วย หลักเกณฑ์การพิจารณาวารสารทางวิชาการสำหรับการเผยแพร่ผลงานทางวิชาการ พ.ศ.2556 แต่สถาบันนำเสนอสภาสถาบันอนุมัติและจัดทำเป็นประกาศให้ทราบเป็นการทั่วไป และแจ้งให้ กพอ./กกอ.ทราบภายใน 30 วันนับแต่วันที่ออกประกาศ</t>
  </si>
  <si>
    <t>บทความวิจัยหรือบทความวิชาการฉบับสมบูรณ์ที่ตีพิมพ์ในรายงานสืบเนื่องจากการประชุมวิชาการระดับชาติ</t>
  </si>
  <si>
    <t>จำนวนผลงานงานทางวิชาการของอาจารย์ประจำและนักวิจัย</t>
  </si>
  <si>
    <t>ชุดข้อมูลที่ 12</t>
  </si>
  <si>
    <t>- ----กลุ่มสาขาวิชาวิทยาศาสตร์สุขภาพ  </t>
  </si>
  <si>
    <t>- ----กลุ่มสาขาวิชาวิทยาศาสตร์และเทคโนโลยี  </t>
  </si>
  <si>
    <t>จำนวนนักวิจัยประจำที่ลาศึกษาต่อ</t>
  </si>
  <si>
    <t>- ----กลุ่มสาขาวิชามนุษยศาสตร์และสังคมศาสตร์ </t>
  </si>
  <si>
    <t>- ----กลุ่มสาขาวิชาวิทยาศาสตร์สุขภาพ </t>
  </si>
  <si>
    <t>- ----กลุ่มสาขาวิชาวิทยาศาสตร์และเทคโนโลยี </t>
  </si>
  <si>
    <t>จำนวนอาจารย์ประจำที่ลาศึกษาต่อ</t>
  </si>
  <si>
    <t>จำนวนนักวิจัยประจำที่ปฏิบัติงานจริง (ไม่นับรวมผู้ลาศึกษาต่อ)</t>
  </si>
  <si>
    <t>จำนวนอาจารย์ประจำที่ปฏิบัติงานจริง (ไม่นับรวมผู้ลาศึกษาต่อ)</t>
  </si>
  <si>
    <t>จำนวนเงินสนับสนุนงานวิจัยหรืองานสร้างสรรค์จากภายนอกสถาบัน</t>
  </si>
  <si>
    <t>จำนวนเงินสนับสนุนงานวิจัยหรืองานสร้างสรรค์จากภายในสถาบัน</t>
  </si>
  <si>
    <t>ชุดข้อมูลที่ 11</t>
  </si>
  <si>
    <t>- ---ระดับปริญญาเอก</t>
  </si>
  <si>
    <t>- ---ระดับ ป.บัณฑิตขั้นสูง</t>
  </si>
  <si>
    <t>- ---ระดับปริญญาโท</t>
  </si>
  <si>
    <t>- ---ระดับ ป.บัณฑิต</t>
  </si>
  <si>
    <t>- ---ระดับปริญญาตรี</t>
  </si>
  <si>
    <t>- ---ระดับอนุปริญญา</t>
  </si>
  <si>
    <t>จำนวนนักศึกษาเต็มเวลาเทียบเท่า (FTES) รวมทุกหลักสูตร</t>
  </si>
  <si>
    <t>ชุดข้อมูลที่ 10</t>
  </si>
  <si>
    <t>ข้อมูลจากคณะ</t>
  </si>
  <si>
    <t>ชุดข้อมูลที่ 6</t>
  </si>
  <si>
    <t>- - --จำนวนอาจารย์ประจำหลักสูตรที่มีตำแหน่งศาสตราจารย์</t>
  </si>
  <si>
    <t>- - --จำนวนอาจารย์ประจำหลักสูตรที่มีตำแหน่งรองศาสตราจารย์</t>
  </si>
  <si>
    <t>- - --จำนวนอาจารย์ประจำหลักสูตรที่มีตำแหน่งผู้ช่วยศาสตราจารย์</t>
  </si>
  <si>
    <t>- - --จำนวนอาจารย์ประจำหลักสูตรที่ไม่มีตำแหน่งทางวิชาการ</t>
  </si>
  <si>
    <t>จำนวนอาจารย์ประจำหลักสูตรที่มีดำรงตำแหน่งทางวิชาการ</t>
  </si>
  <si>
    <t>- - --ระดับปริญญาเอก</t>
  </si>
  <si>
    <t>- - --ระดับ ป.บัณฑิตขั้นสูง</t>
  </si>
  <si>
    <t>- - --ระดับปริญญาโท</t>
  </si>
  <si>
    <t>- - --ระดับ ป.บัณฑิต</t>
  </si>
  <si>
    <t>- - --ระดับปริญญาตรี</t>
  </si>
  <si>
    <t>จำนวนอาจารย์ประจำหลักสูตรแยกตามวุฒิการศึกษา</t>
  </si>
  <si>
    <t>ชุดข้อมูลที่ 5</t>
  </si>
  <si>
    <t>- ---จำนวนอาจารย์ประจำตำแหน่งศาสตราจารย์ ที่มีวุฒิปริญญาเอก หรือเทียบเท่า</t>
  </si>
  <si>
    <t>39</t>
  </si>
  <si>
    <t>- ---จำนวนอาจารย์ประจำตำแหน่งศาสตราจารย์ ที่มีวุฒิปริญญาโท หรือเทียบเท่า</t>
  </si>
  <si>
    <t>38</t>
  </si>
  <si>
    <t>- ---จำนวนอาจารย์ประจำตำแหน่งศาสตราจารย์ ที่มีวุฒิปริญญาตรี หรือเทียบเท่า</t>
  </si>
  <si>
    <t>จำนวนอาจารย์ประจำทั้งหมดที่ดำรงตำแหน่งศาสตราจารย์</t>
  </si>
  <si>
    <t>36</t>
  </si>
  <si>
    <t>- ---จำนวนอาจารย์ประจำตำแหน่งรองศาสตราจารย์ ที่มีวุฒิปริญญาเอก หรือเทียบเท่า</t>
  </si>
  <si>
    <t>35</t>
  </si>
  <si>
    <t>- ---จำนวนอาจารย์ประจำตำแหน่งรองศาสตราจารย์ ที่มีวุฒิปริญญาโท หรือเทียบเท่า</t>
  </si>
  <si>
    <t>34</t>
  </si>
  <si>
    <t>- ---จำนวนอาจารย์ประจำตำแหน่งรองศาสตราจารย์ ที่มีวุฒิปริญญาตรี หรือเทียบเท่า</t>
  </si>
  <si>
    <t>จำนวนอาจารย์ประจำทั้งหมดที่ดำรงตำแหน่งรองศาสตราจารย์</t>
  </si>
  <si>
    <t>32</t>
  </si>
  <si>
    <t>- ---จำนวนอาจารย์ประจำตำแหน่งผู้ช่วยศาสตราจารย์ ที่มีวุฒิปริญญาเอก หรือเทียบเท่า</t>
  </si>
  <si>
    <t>31</t>
  </si>
  <si>
    <t>- ---จำนวนอาจารย์ประจำตำแหน่งผู้ช่วยศาสตราจารย์ ที่มีวุฒิปริญญาโท หรือเทียบเท่า</t>
  </si>
  <si>
    <t>30</t>
  </si>
  <si>
    <t>- ---จำนวนอาจารย์ประจำตำแหน่งผู้ช่วยศาสตราจารย์ ที่มีวุฒิปริญญาตรี หรือเทียบเท่า</t>
  </si>
  <si>
    <t>จำนวนอาจารย์ประจำทั้งหมดที่ดำรงตำแหน่งผู้ช่วยศาสตราจารย์</t>
  </si>
  <si>
    <t>28</t>
  </si>
  <si>
    <t>- ---จำนวนอาจารย์ประจำ (ที่ไม่มีตำแหน่งทางวิชาการ) ที่มีวุฒิปริญญาเอก หรือเทียบเท่า</t>
  </si>
  <si>
    <t>27</t>
  </si>
  <si>
    <t>- ---จำนวนอาจารย์ประจำ (ที่ไม่มีตำแหน่งทางวิชาการ) ที่มีวุฒิปริญญาโท หรือเทียบเท่า</t>
  </si>
  <si>
    <t>26</t>
  </si>
  <si>
    <t>- ---จำนวนอาจารย์ประจำ (ที่ไม่มีตำแหน่งทางวิชาการ) ที่มีวุฒิปริญญาตรี หรือเทียบเท่า</t>
  </si>
  <si>
    <t>จำนวนอาจารย์ประจำทั้งหมดที่ดำรงตำแหน่งอาจารย์</t>
  </si>
  <si>
    <t>24</t>
  </si>
  <si>
    <t>- -จำนวนอาจารย์ประจำทั้งหมดที่ปฏิบัติงานจริงและลาศึกษาต่อ วุฒิปริญญาเอกหรือเทียบเท่า </t>
  </si>
  <si>
    <t>23</t>
  </si>
  <si>
    <t>- -จำนวนอาจารย์ประจำทั้งหมดที่ปฏิบัติงานจริงและลาศึกษาต่อ วุฒิปริญญาโทหรือเทียบเท่า</t>
  </si>
  <si>
    <t>22</t>
  </si>
  <si>
    <t xml:space="preserve">                                                       </t>
  </si>
  <si>
    <t>- -จำนวนอาจารย์ประจำทั้งหมดที่ปฏิบัติงานจริงและลาศึกษาต่อ วุฒิปริญญาตรีหรือเทียบเท่า </t>
  </si>
  <si>
    <t>จำนวนอาจารย์ประจำทั้งหมด รวมทั้งที่ปฏิบัติงานจริงและลาศึกษาต่อ</t>
  </si>
  <si>
    <t>ชุดข้อมูลที่ 4</t>
  </si>
  <si>
    <t>- ---จำนวนนักศึกษาปัจจุบันทั้งหมด - ระดับปริญญาเอก </t>
  </si>
  <si>
    <t>19</t>
  </si>
  <si>
    <t>- ---จำนวนนักศึกษาปัจจุบันทั้งหมด - ระดับ ป.บัณฑิตขั้นสูง</t>
  </si>
  <si>
    <t>18</t>
  </si>
  <si>
    <t>- ---จำนวนนักศึกษาปัจจุบันทั้งหมด - ระดับปริญญาโท</t>
  </si>
  <si>
    <t>17</t>
  </si>
  <si>
    <t>- ---จำนวนนักศึกษาปัจจุบันทั้งหมด - ระดับ ป.บัณฑิต</t>
  </si>
  <si>
    <t>16</t>
  </si>
  <si>
    <t>- ---จำนวนนักศึกษาปัจจุบันทั้งหมด - ระดับปริญญาตรี</t>
  </si>
  <si>
    <t>จำนวนนักศึกษาปัจจุบันทั้งหมดทุกระดับการศึกษา</t>
  </si>
  <si>
    <t>ชุดข้อมูลที่ 3</t>
  </si>
  <si>
    <t>13</t>
  </si>
  <si>
    <t>11</t>
  </si>
  <si>
    <t>จำนวนหลักสูตรที่จัดการเรียนการสอนนอกสถานที่ตั้ง</t>
  </si>
  <si>
    <t>ชุดข้อมูลที่ 2</t>
  </si>
  <si>
    <t>- ---จำนวนศูนย์จัดการศึกษานอกสถานที่ตั้งทั้งหมด</t>
  </si>
  <si>
    <t>6</t>
  </si>
  <si>
    <t>4</t>
  </si>
  <si>
    <t>จำนวนหลักสูตรที่เปิดสอนทั้งหมด</t>
  </si>
  <si>
    <t>ชุดข้อมูลที่ 1</t>
  </si>
  <si>
    <t>มหาวิทยาลัย</t>
  </si>
  <si>
    <t>สถาบัน วิจัยและพัฒนา</t>
  </si>
  <si>
    <t>6คณะเทคโนโลยีอุตสาห กรรม</t>
  </si>
  <si>
    <t>5คณะเทคโนโลยีการเกษตร</t>
  </si>
  <si>
    <t>4คณะวิทยา ศาสตร์ และเทคโนโลยี</t>
  </si>
  <si>
    <t>3คณะวิทยาการจัดการ</t>
  </si>
  <si>
    <t>2คณะมนุษย ศาสตร์และสังคม ศาสตร์</t>
  </si>
  <si>
    <t>1คณะครุศาสตร์</t>
  </si>
  <si>
    <t>คณะ</t>
  </si>
  <si>
    <t>ระดับ</t>
  </si>
  <si>
    <t>วิทยาศาสตร์และเทคโนโลยี</t>
  </si>
  <si>
    <t>1. คณิตศาสตร์ประยุกต์</t>
  </si>
  <si>
    <t>วท.บ. 4 ปี</t>
  </si>
  <si>
    <t>2. เคมี</t>
  </si>
  <si>
    <t>3. ชีววิทยา</t>
  </si>
  <si>
    <t>4. เทคโนโลยีสารสนเทศ</t>
  </si>
  <si>
    <t>5. ฟิสิกส์</t>
  </si>
  <si>
    <t>6. วิทยาการคอมพิวเตอร์</t>
  </si>
  <si>
    <t>7. สาธารณสุขชุมชน</t>
  </si>
  <si>
    <t>ครุศาสตร์</t>
  </si>
  <si>
    <t>1. การศึกษาปฐมวัย</t>
  </si>
  <si>
    <t>ค.บ. 5 ปี</t>
  </si>
  <si>
    <t>2. คณิตศาสตร์</t>
  </si>
  <si>
    <t>3. นวัตกรรมและคอมพิวเตอร์ศึกษา</t>
  </si>
  <si>
    <t>4. พลศึกษาและวิทยาศาสตร์การกีฬา</t>
  </si>
  <si>
    <t>5. ภาษาไทย</t>
  </si>
  <si>
    <t>6. ภาษาอังกฤษ</t>
  </si>
  <si>
    <t>7. วิทยาศาสตร์</t>
  </si>
  <si>
    <t>8. สังคมศึกษา</t>
  </si>
  <si>
    <t>มนุษยศาสตร์และสังคมศาสตร์</t>
  </si>
  <si>
    <t>1. การพัฒนาชุมชน</t>
  </si>
  <si>
    <t>ศศ.บ. 4 ปี</t>
  </si>
  <si>
    <t>2. เทคโนโลยีดนตรี</t>
  </si>
  <si>
    <t>3. นิติศาสตร์</t>
  </si>
  <si>
    <t>น.บ. 4 ปี</t>
  </si>
  <si>
    <t>4. ภาษาไทยเพื่อการสื่อสาร</t>
  </si>
  <si>
    <t>5. ภาษาอังกฤษ</t>
  </si>
  <si>
    <t>6. ภาษาอังกฤษธุรกิจ</t>
  </si>
  <si>
    <t>7. ศิลปกรรม</t>
  </si>
  <si>
    <t>ศป.บ. 4 ปี</t>
  </si>
  <si>
    <t>8. ศิลปกรรม(แขนงออกแบบนิเทศศิลป์)</t>
  </si>
  <si>
    <t>9. สารสนเทศศาสตร์</t>
  </si>
  <si>
    <t>10. อุตสาหกรรมการท่องเที่ยว</t>
  </si>
  <si>
    <t>วิทยาการจัดการ</t>
  </si>
  <si>
    <t>1. การบัญชี</t>
  </si>
  <si>
    <t>บช.บ. 4 ปี</t>
  </si>
  <si>
    <t>2. บริหารธุรกิจ(แขนงการจัดการโลจิสติกส์)</t>
  </si>
  <si>
    <t>บธ.บ. 4 ปี</t>
  </si>
  <si>
    <t>3. บริหารธุรกิจ(แขนงวิชาการเงินการธนาคาร)</t>
  </si>
  <si>
    <t>4. บริหารธุรกิจ(แขนงวิชาการจัดการทั่วไป)</t>
  </si>
  <si>
    <t>5. บริหารธุรกิจ(แขนงวิชาการตลาด)</t>
  </si>
  <si>
    <t>6. บริหารธุรกิจ(แขนงวิชาการบริหารทรัพยากรมนุษย์)</t>
  </si>
  <si>
    <t>7. บริหารธุรกิจ(แขนงวิชาคอมพิวเตอร์ธุรกิจ)</t>
  </si>
  <si>
    <t>8. รัฐประศาสนศาสตร์</t>
  </si>
  <si>
    <t>รป.บ 4 ปี</t>
  </si>
  <si>
    <t>9. รัฐประศาสนศาสตร์</t>
  </si>
  <si>
    <t>10. เศรษฐศาสตร์ธุรกิจ</t>
  </si>
  <si>
    <t>ศ.บ. 4 ปี</t>
  </si>
  <si>
    <t>1. เทคนิคการสัตวแพทย์</t>
  </si>
  <si>
    <t>2. เทคโนโลยีการเกษตร</t>
  </si>
  <si>
    <t>3. วิทยาศาสตร์และเทคโนโลยีการอาหาร</t>
  </si>
  <si>
    <t>เทคโนโลยีอุตสาหกรรม</t>
  </si>
  <si>
    <t>1. การบริหารงานก่อสร้าง</t>
  </si>
  <si>
    <t>ทล.บ.2 ปี</t>
  </si>
  <si>
    <t>2. เทคโนโลยีไฟฟ้าและอิเล็กทรอนิกส์(แขนงวิชาเทคโนโลยีไฟฟ้า)</t>
  </si>
  <si>
    <t>3. เทคโนโลยีไฟฟ้าและอิเล็กทรอนิกส์(แขนงวิชาเทคโนโลยีอิเล็กทรอนิกส์)</t>
  </si>
  <si>
    <t>4. เทคโนโลยีอุตสาหกรรม(แขนงเทคโนโลยีไฟฟ้า)</t>
  </si>
  <si>
    <t>5. เทคโนโลยีอุตสาหกรรม(แขนงเทคโนโลยีโยธา)</t>
  </si>
  <si>
    <t>ทล.บ. 4 ปี</t>
  </si>
  <si>
    <t>6. เทคโนโลยีอุตสาหกรรม(แขนงเทคโนโลยีโยธา)</t>
  </si>
  <si>
    <t>7. เทคโนโลยีอุตสาหกรรม(แขนงเทคโนโลยีสถาปัตยกรรม)</t>
  </si>
  <si>
    <t>8. เทคโนโลยีอุตสาหกรรม(แขนงเทคโนโลยีอิเล็กทรอนิกส์)</t>
  </si>
  <si>
    <t>9. เทคโนโลยีอุตสาหกรรม(แขนงเทคโนโลยีอุตสาหการ)</t>
  </si>
  <si>
    <t>10. เทคโนโลยีอุตสาหกรรม(แขนงวิชาเทคโนโลยีการผลิต)</t>
  </si>
  <si>
    <t>11. เทคโนโลยีอุตสาหกรรม(แขนงวิชาเทคโนโลยีการผลิต)</t>
  </si>
  <si>
    <t>12. เทคโนโลยีอุตสาหกรรม(แขนงวิชาเทคโนโลยีเครื่องกล)</t>
  </si>
  <si>
    <t>รวมทั้งหมด</t>
  </si>
  <si>
    <t>1. การปกครองท้องถิ่น</t>
  </si>
  <si>
    <t>ปกติ</t>
  </si>
  <si>
    <t>กศป.</t>
  </si>
  <si>
    <r>
      <t xml:space="preserve">สรุปจำนวนหลักสูตร </t>
    </r>
    <r>
      <rPr>
        <b/>
        <sz val="18"/>
        <color rgb="FFC00000"/>
        <rFont val="TH SarabunPSK"/>
        <family val="2"/>
      </rPr>
      <t>ระดับปริญญาตรี</t>
    </r>
    <r>
      <rPr>
        <b/>
        <sz val="18"/>
        <color theme="1"/>
        <rFont val="TH SarabunPSK"/>
        <family val="2"/>
      </rPr>
      <t xml:space="preserve"> ที่เปิดสอน ปีการศึกษา 2558</t>
    </r>
  </si>
  <si>
    <t>คณะ / หลักสูตร / สาขาวิชา</t>
  </si>
  <si>
    <t>รวมหลักสูตร ระดับปริญญาตรีที่เปิดสอนทั้งหมด 49 หลักสูตร</t>
  </si>
  <si>
    <t>คณะครุศาสตร์  จำนวน  14  หลักสูตร</t>
  </si>
  <si>
    <t>หลักสูตรครุศาสตรบัณฑิต</t>
  </si>
  <si>
    <t>สาขาวิชาคณิตศาสตร์</t>
  </si>
  <si>
    <t>สาขาวิชานวัตกรรมและคอมพิวเตอร์ศึกษา</t>
  </si>
  <si>
    <t>สาขาวิชาการศึกษาปฐมวัย</t>
  </si>
  <si>
    <t>สาขาวิชาพลศึกษาและวิทยาศาสตร์การกีฬา</t>
  </si>
  <si>
    <t>สาขาวิชาสังคมศึกษา</t>
  </si>
  <si>
    <t>สาขาวิชาภาษาไทย</t>
  </si>
  <si>
    <t>สาขาวิชาภาษาอังกฤษ</t>
  </si>
  <si>
    <t>สาขาวิชาฟิสิกส์</t>
  </si>
  <si>
    <t>สาขาวิชาเคมี</t>
  </si>
  <si>
    <t>สาขาวิชาวิทยาศาสตร์</t>
  </si>
  <si>
    <t>สาขาวิชาการศึกษาพิเศษและภาษาอังกฤษ</t>
  </si>
  <si>
    <t>สาขาวิชาเกษตรศาสตร์</t>
  </si>
  <si>
    <t>สาขาวิชาคหกรรมศาสตร์</t>
  </si>
  <si>
    <t>สาขาวิชาอุตสาหกรรมศิลป์และเทคโนโลยี</t>
  </si>
  <si>
    <t>คณะวิทยาการจัดการ  จำนวน  6  หลักสูตร</t>
  </si>
  <si>
    <t>หลักสูตรบริหารธุรกิจบัณฑิต</t>
  </si>
  <si>
    <t>สาขาวิชาบริหารธุรกิจ</t>
  </si>
  <si>
    <t>หลักสูตรบัญชีบัณฑิต</t>
  </si>
  <si>
    <t>สาขาวิชาการบัญชี</t>
  </si>
  <si>
    <t>หลักสูตรเศรษฐศาสตรบัณฑิต</t>
  </si>
  <si>
    <t>สาขาวิชาเศรษฐศาสตร์ธุรกิจ</t>
  </si>
  <si>
    <t>หลักสูตรรัฐประศาสนศาสตรบัณฑิต</t>
  </si>
  <si>
    <t>สาขาวิชารัฐประศาสนศาสตร์</t>
  </si>
  <si>
    <t>หลักสูตรนิเทศศาสตรบัณฑิต</t>
  </si>
  <si>
    <t>สาขาวิชานิเทศศาสตร์</t>
  </si>
  <si>
    <t>สาขาวิชาการจัดการธุรกิจค้าปลีก</t>
  </si>
  <si>
    <t>ใหม่</t>
  </si>
  <si>
    <t>คณะวิทยาศาสตร์และเทคโนโลยี  จำนวน  8  หลักสูตร</t>
  </si>
  <si>
    <t>หลักสูตรวิทยาศาสตรบัณฑิต</t>
  </si>
  <si>
    <t>สาขาวิชาชีววิทยา</t>
  </si>
  <si>
    <t>สาขาวิชาเทคโนโลยีสารสนเทศ</t>
  </si>
  <si>
    <t>เดิม+ปรับปรุง มคอ. 2 เล่ม</t>
  </si>
  <si>
    <t>สาขาวิชาวิทยาการคอมพิวเตอร์</t>
  </si>
  <si>
    <t>สาขาวิชาสาธารณสุขศาสตร์</t>
  </si>
  <si>
    <t>สาขาวิชาวิทยาศาสตร์สิ่งแวดล้อม</t>
  </si>
  <si>
    <t>คณะมนุษยศาสตร์และสังคมศาสตร์  จำนวน  11  หลักสูตร</t>
  </si>
  <si>
    <t>หลักสูตรนิติศาสตรบัณฑิต</t>
  </si>
  <si>
    <t>สาขาวิชานิติศาสตร์</t>
  </si>
  <si>
    <t>หลักสูตรรัฐศาสตรบัณฑิต</t>
  </si>
  <si>
    <t>สาขาวิชาการเมืองการปกครอง</t>
  </si>
  <si>
    <t>หลักสูตรศิลปศาสตรบัณฑิต</t>
  </si>
  <si>
    <t>สาขาวิชาการท่องเที่ยว</t>
  </si>
  <si>
    <t>สาขาวิชาการพัฒนาชุมชน</t>
  </si>
  <si>
    <t>สาขาวิชาภาษาไทยเพื่อการสื่อสาร</t>
  </si>
  <si>
    <t>สาขาวิชาสารสนเทศศาสตร์</t>
  </si>
  <si>
    <t>สาขาวิชาภาษาอังกฤษธุรกิจ</t>
  </si>
  <si>
    <t>สาขาวิชาวัฒนธรรมศึกษาเพื่อการพัฒนา</t>
  </si>
  <si>
    <t>หลักสูตรศิลปกรรมศาสตรบัณฑิต</t>
  </si>
  <si>
    <t>สาขาวิชาศิลปกรรม</t>
  </si>
  <si>
    <t>สาขาวิชาดนตรี</t>
  </si>
  <si>
    <t>คณะเทคโนโลยีอุตสาหกรรม  จำนวน  6  หลักสูตร</t>
  </si>
  <si>
    <t>หลักสูตรเทคโนโลยีบัณฑิต (2ปี)</t>
  </si>
  <si>
    <t>สาขาวิชาการบริหารงานก่อสร้าง</t>
  </si>
  <si>
    <t>สาขาวิชาเทคโนโลยีไฟฟ้าและอิเล็กทรอนิกส์</t>
  </si>
  <si>
    <t>สาขาวิชาเทคโนโลยีอุตสาหกรรม</t>
  </si>
  <si>
    <t>หลักสูตรเทคโนโลยีบัณฑิต (4ปี)</t>
  </si>
  <si>
    <t>สาขาวิชาไฟฟ้าและอิเล็กทรอนิกส์</t>
  </si>
  <si>
    <t>สาขาวิชาเทคโนโลยีก่อสร้างและเทคโนโลยีสถาปัตยกรรม</t>
  </si>
  <si>
    <t>สาขาวิชาเทคโนโลยีเครื่องกลและเทคโนโลยีการผลิต</t>
  </si>
  <si>
    <t>คณะเทคโนโลยีการเกษตร  จำนวน  4  หลักสูตร</t>
  </si>
  <si>
    <t>สาขาวิชาเทคโนโลยีการเกษตร</t>
  </si>
  <si>
    <t>สาขาวิชาพืชศาสตร์</t>
  </si>
  <si>
    <t>สาขาวิชาวิทยาศาสตร์และเทคโนโลยีการอาหาร</t>
  </si>
  <si>
    <t>สาขาวิชาเทคนิคการสัตวแพทย์</t>
  </si>
  <si>
    <t>จำนวนผู้สำเร็จปีการศึกษา 2557</t>
  </si>
  <si>
    <t xml:space="preserve"> (1)</t>
  </si>
  <si>
    <t xml:space="preserve"> (2)</t>
  </si>
  <si>
    <t xml:space="preserve"> (3)</t>
  </si>
  <si>
    <t xml:space="preserve"> (4)</t>
  </si>
  <si>
    <t xml:space="preserve"> (5)</t>
  </si>
  <si>
    <t xml:space="preserve"> (6)</t>
  </si>
  <si>
    <t xml:space="preserve"> (7)</t>
  </si>
  <si>
    <t xml:space="preserve"> (8)</t>
  </si>
  <si>
    <t xml:space="preserve"> (9)</t>
  </si>
  <si>
    <t xml:space="preserve"> (10)</t>
  </si>
  <si>
    <t>เงินเดือนหรือรายได้ต่อเดือน ของผู้สำเร็จการศึกษาที่ได้งานทำหรือประกอบอาชีพอิสระ (ค่าเฉลี่ย)</t>
  </si>
  <si>
    <r>
      <t>สถานะการดำเนินการ (</t>
    </r>
    <r>
      <rPr>
        <b/>
        <sz val="12"/>
        <color theme="1"/>
        <rFont val="Wingdings 2"/>
        <family val="1"/>
        <charset val="2"/>
      </rPr>
      <t>P</t>
    </r>
    <r>
      <rPr>
        <b/>
        <sz val="12"/>
        <color theme="1"/>
        <rFont val="TH SarabunPSK"/>
        <family val="2"/>
      </rPr>
      <t>)</t>
    </r>
  </si>
  <si>
    <t>การติดตามสถานะการดำเนินการเก็บข้อมูลประกอบการดำเนินงานประกันคุณภาพการศึกษาภายใน ระดับหลักสูตร</t>
  </si>
  <si>
    <t>จำนวนบัณฑิตระดับปริญญาตรี ที่ตอบแบบสำรวจทั้งหมด (คน)</t>
  </si>
  <si>
    <t>ผลลัพท์</t>
  </si>
  <si>
    <t>หมายเหตุ :</t>
  </si>
  <si>
    <t>* การคำนวนค่าร้อยละนี้ไม่นำบัณฑิตที่ศึกษาต่อ เกณฑ์ทหาร อุปสมบท และบัณฑิตที่มีงานทำแล้วแต่ไม่ได้เปลี่ยนงานมาพิจารณา</t>
  </si>
  <si>
    <t>จำนวนผู้สำเร็จการศึกษา ระดับปริญญาตรี ปีการศึกษา 2557 (คน)</t>
  </si>
  <si>
    <t>จำนวนบัณฑิตระดับปริญญาตรี ที่ได้งานทำ (ไม่นับรวมผู้ที่ประกอบอาชีพอิสระ) (คน)</t>
  </si>
  <si>
    <t>จำนวนบัณฑิตระดับปริญญาตรี ที่ประกอบอาชีพอิสระ (คน)</t>
  </si>
  <si>
    <t>จำนวนผู้สำเร็จการศึกษาที่มีงานทำก่อนเข้าศึกษา (คน)</t>
  </si>
  <si>
    <t>จำนวนบัณฑิตระดับปริญญาตรี  ที่มีกิจการของตนเองที่มีรายได้ประจำอยู่แล้ว (คน)</t>
  </si>
  <si>
    <t>จำนวนบัณฑิตระดับปริญญาตรี ที่ศึกษาต่อระดับบัณฑิตศึกษา (คน)</t>
  </si>
  <si>
    <t>จำนวนบัณฑิตระดับปริญญาตรี ที่อุปสมบท(คน)</t>
  </si>
  <si>
    <t>จำนวนบัณฑิตระดับปริญญาตรี ที่เกณฑ์ทหาร (คน)</t>
  </si>
  <si>
    <t>*1. ร้อยละของบัณฑิตปริญญาตรีที่ได้งานทำหรือประกอบอาชีพอิสระภายใน 1 ปี  (%)</t>
  </si>
  <si>
    <t>2. แปลงค่าร้อยละที่คำนวณได้ในผลลัพท์ข้อ 1 เทียบกับคะแนนเต็ม 5 (คะแนน)</t>
  </si>
  <si>
    <t>คณะครุศาสตร์</t>
  </si>
  <si>
    <t>คณะมนุษยศาสตร์และสังคมศาสตร์</t>
  </si>
  <si>
    <t>คณะเทคโนโลยีอุตสาหกรรม</t>
  </si>
  <si>
    <t>คณะเทคโนโลยีการเกษตร</t>
  </si>
  <si>
    <t>9. ฟิสิกส์</t>
  </si>
  <si>
    <t>10. เคมี</t>
  </si>
  <si>
    <t>11. การศึกษาพิเศษและภาษาอังกฤษ</t>
  </si>
  <si>
    <t>12. เกษตรศาสตร์</t>
  </si>
  <si>
    <t>13. คหกรรมศาสตร์</t>
  </si>
  <si>
    <t>14. อุตสาหกรรมศิลป์และเทคโนโลยี</t>
  </si>
  <si>
    <t>4. เทคนิคการสัตวแพทย์</t>
  </si>
  <si>
    <t>8. วิทยาศาสตร์สิ่งแวดล้อม</t>
  </si>
  <si>
    <t>2. บริหารธุรกิจ</t>
  </si>
  <si>
    <t xml:space="preserve">    - (แขนงวิชาการเงินการธนาคาร)</t>
  </si>
  <si>
    <t xml:space="preserve">    - (แขนงวิชาการจัดการทั่วไป)</t>
  </si>
  <si>
    <t xml:space="preserve">    - (แขนงวิชาการตลาด)</t>
  </si>
  <si>
    <t xml:space="preserve">    - (แขนงวิชาการบริหารทรัพยากรมนุษย์)</t>
  </si>
  <si>
    <t xml:space="preserve">    - (แขนงวิชาคอมพิวเตอร์ธุรกิจ)</t>
  </si>
  <si>
    <t>บช.บ.4 ปี</t>
  </si>
  <si>
    <t>บธ.บ.4 ปี</t>
  </si>
  <si>
    <t>รป.บ.4 ปี</t>
  </si>
  <si>
    <t>ศศ.บ.4 ปี</t>
  </si>
  <si>
    <t>ศ.บ.4 ปี</t>
  </si>
  <si>
    <t xml:space="preserve">    - (แขนงการจัดการ  โลจิสติกส์)</t>
  </si>
  <si>
    <t>3. รัฐประศาสนศาสตร์</t>
  </si>
  <si>
    <t xml:space="preserve">    - รัฐประศาสนศาสตร์</t>
  </si>
  <si>
    <t>4. เศรษฐศาสตร์ธุรกิจ</t>
  </si>
  <si>
    <t>5. นิเทศศาสตร์</t>
  </si>
  <si>
    <t>6. การจัดการธุรกิจค้าปลีก</t>
  </si>
  <si>
    <t>นศ.บ.4 ปี</t>
  </si>
  <si>
    <t xml:space="preserve">    - ศิลปกรรม</t>
  </si>
  <si>
    <t xml:space="preserve">    - ศิลปกรรม(แขนงออกแบบนิเทศศิลป์)</t>
  </si>
  <si>
    <t>8. สารสนเทศศาสตร์</t>
  </si>
  <si>
    <t>9. อุตสาหกรรมการท่องเที่ยว</t>
  </si>
  <si>
    <t>10. การปกครองท้องถิ่น</t>
  </si>
  <si>
    <t>11. วัฒนธรรมศึกษาเพื่อการพัฒนา</t>
  </si>
  <si>
    <t xml:space="preserve">    - (แขนงวิชาเทคโนโลยีไฟฟ้า)</t>
  </si>
  <si>
    <t xml:space="preserve">    - (แขนงวิชาเทคโนโลยีอิเล็กทรอนิกส์)</t>
  </si>
  <si>
    <t xml:space="preserve">    - (แขนงเทคโนโลยีไฟฟ้า)</t>
  </si>
  <si>
    <t xml:space="preserve">    - (แขนงเทคโนโลยีโยธา)</t>
  </si>
  <si>
    <t xml:space="preserve">    - (แขนงเทคโนโลยีสถาปัตยกรรม)</t>
  </si>
  <si>
    <t xml:space="preserve">    - (แขนงเทคโนโลยีอิเล็กทรอนิกส์)</t>
  </si>
  <si>
    <t xml:space="preserve">    - (แขนงวิชาเทคโนโลยีเครื่องกล)</t>
  </si>
  <si>
    <t>5. เทคโนโลยีก่อสร้างและเทคโนโลยีสถาปัตยกรรม</t>
  </si>
  <si>
    <t>6. เทคโนโลยีเครื่องกลและเทคโนโลยีการผลิต</t>
  </si>
  <si>
    <t>2. เทคโนโลยีไฟฟ้าและอิเล็กทรอนิกส์ (2 ปี)</t>
  </si>
  <si>
    <t>3. ไฟฟ้าและอิเล็กทรอนิกส์    (4 ปี)</t>
  </si>
  <si>
    <t>4. เทคโนโลยีอุตสาหกรรม     (2 ปี)</t>
  </si>
  <si>
    <t xml:space="preserve">    - (แขนงเทคโนโลยี         อุตสาหการ)</t>
  </si>
  <si>
    <t xml:space="preserve">    - (แขนงวิชาเทคโนโลยี    การผลิต)</t>
  </si>
  <si>
    <t xml:space="preserve">    - (แขนงวิชาเทคโนโลยี   การผลิต)</t>
  </si>
  <si>
    <r>
      <t xml:space="preserve">สรุปรายละเอียดประกอบ </t>
    </r>
    <r>
      <rPr>
        <b/>
        <u/>
        <sz val="18"/>
        <color rgb="FF000000"/>
        <rFont val="TH SarabunPSK"/>
        <family val="2"/>
      </rPr>
      <t>ตัวบ่งชี้ที่ 2.2 (ปริญญาตรี)</t>
    </r>
    <r>
      <rPr>
        <b/>
        <sz val="18"/>
        <color rgb="FF000000"/>
        <rFont val="TH SarabunPSK"/>
        <family val="2"/>
      </rPr>
      <t xml:space="preserve"> ร้อยละของบัณฑิตปริญญาตรีที่ได้งานทำ หรือประกอบอาชีพอิสระภายใน 1 ปี</t>
    </r>
  </si>
  <si>
    <t>ผู้สำเร็จการศึกษา ปีการศึกษา 2557 ระดับบัณฑิตศึกษา ( 1 กรกฎาคม 2557 - 30 มิถุนายน 2558 )</t>
  </si>
  <si>
    <t>หลักสูตร/สาขาวิชา</t>
  </si>
  <si>
    <t>ภาคปกติ</t>
  </si>
  <si>
    <t>ภาคพิเศษ</t>
  </si>
  <si>
    <t xml:space="preserve">รวม </t>
  </si>
  <si>
    <t>1.ครุศาสตรดุษฎีบัณฑิต</t>
  </si>
  <si>
    <t>สาขาวิชาการบริหารการศึกษาและภาวะผู้นำ</t>
  </si>
  <si>
    <t>2.ปรัชญาดุษฎีบัณฑิต</t>
  </si>
  <si>
    <t>สาขาวิชาวิจัยหลักสูตรและการสอน</t>
  </si>
  <si>
    <t>3.ปรัชญาดุษฎีบัณฑิต</t>
  </si>
  <si>
    <t>สาขาวิชาการบริหารและพัฒนาการศึกษา</t>
  </si>
  <si>
    <t>4.ครุศาสตรมหาบัณฑิต</t>
  </si>
  <si>
    <t>สาขาวิชาการบริหารการศึกษา</t>
  </si>
  <si>
    <t>5.ครุศาสตรมหาบัณฑิต</t>
  </si>
  <si>
    <t>สาขาวิชาหลักสูตรและการสอน</t>
  </si>
  <si>
    <t>6.ครุศาสตรมหาบัณฑิต</t>
  </si>
  <si>
    <t>สาขาวิชาการวิจัยและพัฒนาการศึกษา</t>
  </si>
  <si>
    <t>7.ครุศาสตรมหาบัณฑิต</t>
  </si>
  <si>
    <t>สาขาวิชานวัตกรรมการบริหารการศึกษา</t>
  </si>
  <si>
    <t>8.ประกาศนียบัตรบัณฑิต</t>
  </si>
  <si>
    <t>สาขาวิชาชีพครู</t>
  </si>
  <si>
    <t>รัฐประศาสนศาสตรมหาบัณฑิต</t>
  </si>
  <si>
    <t>วิทยาศาสตรมหาบัณฑิต</t>
  </si>
  <si>
    <t>ศิลปศาสตรมหาบัณฑิต</t>
  </si>
  <si>
    <t>สาขาวิชายุทธศาสตร์การพัฒนา</t>
  </si>
  <si>
    <t>อุตสาสหกรรมและเทคโนโลยี</t>
  </si>
  <si>
    <t>สาขาวิชาการจัดการอาชีวอุตสาหกรรม</t>
  </si>
  <si>
    <t xml:space="preserve">ข้อมูลผู้สำเร็จการศึกษาระดับปริญญาตรี ปีการศึกษา 2557  โดย  นายนววิช ธงษาราษฎร์  สำนักส่งเสริมวิชาการและงานทะเบียน ข้อมูล ณ วันที่ 22 เมษายน 2558 </t>
  </si>
  <si>
    <t>ข้อมูลผู้สำเร็จการศึกษาระดับบัณฑิตศึกษา ปีการศึกษา 2557  โดย  นางสาวจิราวรรณ สาริบุตร     บัณฑิตวิทยาลัย ข้อมูล ณ วันที่ 22 เมษายน 2558</t>
  </si>
  <si>
    <r>
      <t>จำนวนบัณฑิตระดับปริญญาตรี ที่ตอบแบบสำรวจ</t>
    </r>
    <r>
      <rPr>
        <b/>
        <u/>
        <sz val="12"/>
        <color rgb="FF000000"/>
        <rFont val="TH SarabunPSK"/>
        <family val="2"/>
      </rPr>
      <t xml:space="preserve"> จะต้องไม่น้อยกว่าร้อยละ 70</t>
    </r>
    <r>
      <rPr>
        <b/>
        <sz val="12"/>
        <color rgb="FF000000"/>
        <rFont val="TH SarabunPSK"/>
        <family val="2"/>
      </rPr>
      <t xml:space="preserve"> (คน)</t>
    </r>
  </si>
  <si>
    <r>
      <t xml:space="preserve">จำนวนบัณฑิตระดับปริญญาตรี ที่ตอบแบบสำรวจ </t>
    </r>
    <r>
      <rPr>
        <b/>
        <u/>
        <sz val="12"/>
        <color rgb="FF000000"/>
        <rFont val="TH SarabunPSK"/>
        <family val="2"/>
      </rPr>
      <t>จะต้องไม่น้อยกว่าร้อยละ 70</t>
    </r>
    <r>
      <rPr>
        <b/>
        <sz val="12"/>
        <color rgb="FF000000"/>
        <rFont val="TH SarabunPSK"/>
        <family val="2"/>
      </rPr>
      <t xml:space="preserve"> (คน)</t>
    </r>
  </si>
  <si>
    <t>คิดเป็นร้อยละของบัณฑิตระดับปริญญาตรี ที่ตอบแบบสำรวจ (%)</t>
  </si>
  <si>
    <t xml:space="preserve"> - คอลัมน์ (1) - (10)  คือ ชุดข้อมูลพื้นฐานที่จะต้องกรอกในระบบ CHE QA Online</t>
  </si>
  <si>
    <t xml:space="preserve"> - กรณีอยู่ระหว่างดำเนินการ หรือ ยังไม่ได้ดำเนินการ โปรดระบุเหตุผลประกอบด้วย</t>
  </si>
  <si>
    <r>
      <t xml:space="preserve">สรุปรายละเอียดประกอบ </t>
    </r>
    <r>
      <rPr>
        <b/>
        <u/>
        <sz val="18"/>
        <color rgb="FF000000"/>
        <rFont val="TH SarabunPSK"/>
        <family val="2"/>
      </rPr>
      <t>ตัวบ่งชี้ที่ 2.1</t>
    </r>
    <r>
      <rPr>
        <b/>
        <sz val="18"/>
        <color rgb="FF000000"/>
        <rFont val="TH SarabunPSK"/>
        <family val="2"/>
      </rPr>
      <t xml:space="preserve"> คุณภาพบัณฑิตตามกรอบมาตรฐานคุณวุฒิระดับอุดมศึกษาแห่งชาติ (ความพึงพอใจผู้ใช้บัณฑิต)</t>
    </r>
  </si>
  <si>
    <r>
      <t xml:space="preserve">จำนวนบัณฑิตที่รับการประเมินจากผู้ใช้บัณฑิต </t>
    </r>
    <r>
      <rPr>
        <b/>
        <u/>
        <sz val="12"/>
        <color rgb="FF000000"/>
        <rFont val="TH SarabunPSK"/>
        <family val="2"/>
      </rPr>
      <t>จะต้องไม่น้อยกว่าร้อยละ 20</t>
    </r>
    <r>
      <rPr>
        <b/>
        <sz val="12"/>
        <color rgb="FF000000"/>
        <rFont val="TH SarabunPSK"/>
        <family val="2"/>
      </rPr>
      <t xml:space="preserve"> (คน)</t>
    </r>
  </si>
  <si>
    <t>จำนวนบัณฑิตที่สำเร็จการศึกษา ปีการศึกษา 2557 (คน)</t>
  </si>
  <si>
    <t>ผลรวมของค่าแนนที่ได้จากการประเมินบัณฑิต ทั้ง 5 ด้าน</t>
  </si>
  <si>
    <t>จำนวนบัณฑิตที่ได้รับการประเมินทั้งหมด (คน)</t>
  </si>
  <si>
    <t>คะแนนที่ได้</t>
  </si>
  <si>
    <t>คิดเป็นร้อยละจำนวนบัณฑิตที่ได้รับการประเมิน (%)</t>
  </si>
  <si>
    <t>ระดับปริญญาโท</t>
  </si>
  <si>
    <t>1. ฟิสิกส์</t>
  </si>
  <si>
    <r>
      <t xml:space="preserve">สรุปจำนวนหลักสูตร  </t>
    </r>
    <r>
      <rPr>
        <b/>
        <sz val="18"/>
        <color rgb="FF0000FF"/>
        <rFont val="TH SarabunPSK"/>
        <family val="2"/>
      </rPr>
      <t>ระดับบัณฑิตศึกษา</t>
    </r>
    <r>
      <rPr>
        <b/>
        <sz val="18"/>
        <color theme="1"/>
        <rFont val="TH SarabunPSK"/>
        <family val="2"/>
      </rPr>
      <t xml:space="preserve"> ที่เปิดสอน ปีการศึกษา 2558</t>
    </r>
  </si>
  <si>
    <t>รวมหลักสูตร ระดับบัณฑิตศึกษา ที่เปิดสอนทั้งหมด  15 หลักสูตร</t>
  </si>
  <si>
    <t>คณะครุศาสตร์  จำนวน 9  หลักสูตร</t>
  </si>
  <si>
    <t>ปริญญาโท จำนวน 6 หลักสูตร</t>
  </si>
  <si>
    <t>หลักสูตรครุศาสตรมหาบัณฑิต</t>
  </si>
  <si>
    <t>สาขาวิชาการสอนวิทยาศาสตร์</t>
  </si>
  <si>
    <t>หลักสูตรประกาศนียบัตรบัณฑิต</t>
  </si>
  <si>
    <t>ปริญญาเอก จำนวน 3 หลักสูตร</t>
  </si>
  <si>
    <t>หลักสูตรครุศาสตรดุษฎีบัณฑิต</t>
  </si>
  <si>
    <t>หลักสูตรปรัชญาดุษฎีบัณฑิต</t>
  </si>
  <si>
    <t>คณะวิทยาการจัดการ  จำนวน 2 หลักสูตร</t>
  </si>
  <si>
    <t>ปริญญาโท จำนวน 1 หลักสูตร</t>
  </si>
  <si>
    <t>หลักสูตรรัฐประศาสนศาสตรมหาบัณฑิต</t>
  </si>
  <si>
    <t>ปริญญาเอก จำนวน 1 หลักสูตร</t>
  </si>
  <si>
    <t>สาขาวิชาการบริหารการพัฒนา</t>
  </si>
  <si>
    <t>คณะวิทยาศาสตร์และเทคโนโลยี จำนวน 3 หลักสูตร</t>
  </si>
  <si>
    <t>ปริญญาโท จำนวน 2 หลักสูตร</t>
  </si>
  <si>
    <t>หลักสูตรวิทยาศาสตรมหาบัณฑิต</t>
  </si>
  <si>
    <t>สาขาวิชาวิทยาการสารสนเทศและเทคโนโลยี</t>
  </si>
  <si>
    <t>คณะมนุษยศาสตร์และสังคมศาสตร์ จำนวน 1 หลักสูตร</t>
  </si>
  <si>
    <t>หลักสูตรศิลปศาสตรมหาบัณฑิต</t>
  </si>
  <si>
    <t>2. วิทยาการสารสนเทศและเทคโนโลยี</t>
  </si>
  <si>
    <t>ระดับปริญญาเอก</t>
  </si>
  <si>
    <t>วท.ม.</t>
  </si>
  <si>
    <t>ปร.ด.</t>
  </si>
  <si>
    <t>1. การบริหารการศึกษาและภาวะผู้นำ</t>
  </si>
  <si>
    <t>2. การบริหารและพัฒนาการศึกษา</t>
  </si>
  <si>
    <t>3. วิจัยหลักสูตรและการสอน</t>
  </si>
  <si>
    <t>1. การบริหารการศึกษา</t>
  </si>
  <si>
    <t>2. นวัตกรรมการบริหารการศึกษา</t>
  </si>
  <si>
    <t>3. การสอนวิทยาศาสตร์</t>
  </si>
  <si>
    <t>4. หลักสูตรและการสอน</t>
  </si>
  <si>
    <t>5. การวิจัยและพัฒนาการศึกษา</t>
  </si>
  <si>
    <t>6. วิชาชีพครู</t>
  </si>
  <si>
    <t>ค.ม.</t>
  </si>
  <si>
    <t>ป.บัณฑิต</t>
  </si>
  <si>
    <t>ค.ด.</t>
  </si>
  <si>
    <t>1. รัฐประศาสนศาสตร์</t>
  </si>
  <si>
    <t>รป.ม.</t>
  </si>
  <si>
    <t>1. การบริหารการพัฒนา</t>
  </si>
  <si>
    <t>1. ยุทธศาสตร์การพัฒนา</t>
  </si>
  <si>
    <t>ศศ.ม.</t>
  </si>
  <si>
    <t>3. ไฟฟ้าและอิเล็กทรอนิกส์ (4 ปี)</t>
  </si>
  <si>
    <t>4. เทคโนโลยีอุตสาหกรรม (2 ปี)</t>
  </si>
  <si>
    <t xml:space="preserve">    - (แขนงวิชาเทคโนโลยีการผลิต)</t>
  </si>
  <si>
    <t xml:space="preserve">    - (แขนงเทคโนโลยีอุตสาหการ)</t>
  </si>
  <si>
    <t>คณะวิทยาการจัดการ</t>
  </si>
  <si>
    <t>(11) ระดับความพึงพอใจของนักศึกษาปีสุดท้าย/บัณฑิตใหม่ที่มีต่อคุณภาพหลักสูตร เฉลี่ยไม่น้อยกว่า 3.5 จากคะแนนเต็ม 5.0</t>
  </si>
  <si>
    <t>(12) ระดับความพึงพอใจของผู้ใช้บัณฑิตที่มีต่อบัณฑิตใหม่ เฉลี่ยไม่น้อยกว่า 3.5 จากคะแนนเต็ม 5.1</t>
  </si>
  <si>
    <t>ผลการดำเนินงาน (ค่าเฉลี่ย)</t>
  </si>
  <si>
    <t>7. สาธารณสุขศาสตร์</t>
  </si>
  <si>
    <t>ผลการดำเนินงาน ตัวบ่งชี้ที่ 5.4 ผลการดำเนินงานหลักสูตรตามกรอบมาตรฐานคุณวุฒิระดับอุดมศึกษาแห่งชาติ</t>
  </si>
  <si>
    <t>1. สาขาวิชานิติศาสตร์</t>
  </si>
  <si>
    <t>2. สาขาวิชาการเมืองการปกครอง</t>
  </si>
  <si>
    <t>3. สาขาวิชาการท่องเที่ยว</t>
  </si>
  <si>
    <t>4. สาขาวิชาการพัฒนาชุมชน</t>
  </si>
  <si>
    <t>5. สาขาวิชาภาษาไทยเพื่อการสื่อสาร</t>
  </si>
  <si>
    <t>6. สาขาวิชาภาษาอังกฤษ</t>
  </si>
  <si>
    <t>7. สาขาวิชาสารสนเทศศาสตร์</t>
  </si>
  <si>
    <t>8. สาขาวิชาภาษาอังกฤษธุรกิจ</t>
  </si>
  <si>
    <t>9. สาขาวิชาวัฒนธรรมศึกษาเพื่อการพัฒนา</t>
  </si>
  <si>
    <t>10. สาขาวิชาศิลปกรรม</t>
  </si>
  <si>
    <t>11. สาขาวิชาดนตรี</t>
  </si>
  <si>
    <t>1. สาขาวิชายุทธศาสตร์การพัฒนา</t>
  </si>
  <si>
    <t>1. สาขาวิชาเทคโนโลยีการเกษตร</t>
  </si>
  <si>
    <t>2. สาขาวิชาพืชศาสตร์</t>
  </si>
  <si>
    <t>3. สาขาวิชาวิทยาศาสตร์และเทคโนโลยีการอาหาร</t>
  </si>
  <si>
    <t>4. สาขาวิชาเทคนิคการสัตวแพทย์</t>
  </si>
  <si>
    <t>1. สาขาวิชาการบริหารงานก่อสร้าง (2 ปี)</t>
  </si>
  <si>
    <t>2. สาขาวิชาเทคโนโลยีไฟฟ้าและอิเล็กทรอนิกส์ (2 ปี)</t>
  </si>
  <si>
    <t>3. สาขาวิชาเทคโนโลยีอุตสาหกรรม (2 ปี)</t>
  </si>
  <si>
    <t>4. สาขาวิชาไฟฟ้าและอิเล็กทรอนิกส์ (4 ปี)</t>
  </si>
  <si>
    <t>5. สาขาวิชาเทคโนโลยีก่อสร้างและเทคโนโลยีสถาปัตยกรรม  (4 ปี)</t>
  </si>
  <si>
    <t>6. สาขาวิชาเทคโนโลยีเครื่องกลและเทคโนโลยีการผลิต  (4 ปี)</t>
  </si>
  <si>
    <r>
      <t>หมายเหตุ :</t>
    </r>
    <r>
      <rPr>
        <sz val="16"/>
        <rFont val="TH SarabunPSK"/>
        <family val="2"/>
      </rPr>
      <t xml:space="preserve"> - กรณีอยู่ระหว่างดำเนินการ หรือ ยังไม่ได้ดำเนินการ โปรดระบุเหตุผลประกอบด้วย</t>
    </r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</si>
</sst>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  <numFmt numFmtId="188" formatCode=";\-;\-"/>
    <numFmt numFmtId="189" formatCode="#,##0_ ;\-#,##0\ "/>
    <numFmt numFmtId="190" formatCode="0;\-0;\-"/>
  </numFmts>
  <fonts count="53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u/>
      <sz val="14"/>
      <color theme="1"/>
      <name val="TH SarabunPSK"/>
      <family val="2"/>
    </font>
    <font>
      <sz val="13"/>
      <color rgb="FFFF0000"/>
      <name val="TH SarabunPSK"/>
      <family val="2"/>
    </font>
    <font>
      <b/>
      <sz val="16"/>
      <color theme="1"/>
      <name val="Wingdings 2"/>
      <family val="1"/>
      <charset val="2"/>
    </font>
    <font>
      <b/>
      <sz val="12"/>
      <color theme="1"/>
      <name val="TH SarabunPSK"/>
      <family val="2"/>
    </font>
    <font>
      <sz val="14"/>
      <name val="TH SarabunPSK"/>
      <family val="2"/>
    </font>
    <font>
      <u/>
      <sz val="14"/>
      <name val="TH SarabunPSK"/>
      <family val="2"/>
    </font>
    <font>
      <u/>
      <sz val="16"/>
      <color theme="1"/>
      <name val="TH SarabunPSK"/>
      <family val="2"/>
    </font>
    <font>
      <sz val="16"/>
      <color rgb="FFFF0000"/>
      <name val="TH SarabunPSK"/>
      <family val="2"/>
    </font>
    <font>
      <sz val="10"/>
      <color theme="1"/>
      <name val="Tahoma"/>
      <family val="2"/>
      <scheme val="minor"/>
    </font>
    <font>
      <b/>
      <sz val="14"/>
      <color theme="1"/>
      <name val="TH SarabunPSK"/>
      <family val="2"/>
    </font>
    <font>
      <b/>
      <sz val="15"/>
      <color theme="1"/>
      <name val="TH SarabunPSK"/>
      <family val="2"/>
    </font>
    <font>
      <b/>
      <u/>
      <sz val="15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u/>
      <sz val="14"/>
      <color theme="1"/>
      <name val="TH SarabunPSK"/>
      <family val="2"/>
    </font>
    <font>
      <b/>
      <u/>
      <sz val="14"/>
      <color indexed="8"/>
      <name val="TH SarabunPSK"/>
      <family val="2"/>
    </font>
    <font>
      <b/>
      <sz val="14"/>
      <color indexed="8"/>
      <name val="TH SarabunPSK"/>
      <family val="2"/>
    </font>
    <font>
      <b/>
      <sz val="14"/>
      <color rgb="FF000000"/>
      <name val="TH SarabunPSK"/>
      <family val="2"/>
    </font>
    <font>
      <b/>
      <sz val="12"/>
      <color rgb="FF000000"/>
      <name val="TH SarabunPSK"/>
      <family val="2"/>
    </font>
    <font>
      <sz val="14"/>
      <color rgb="FF000000"/>
      <name val="TH SarabunPSK"/>
      <family val="2"/>
    </font>
    <font>
      <sz val="14"/>
      <color rgb="FFFF0000"/>
      <name val="TH SarabunPSK"/>
      <family val="2"/>
    </font>
    <font>
      <b/>
      <sz val="16"/>
      <color rgb="FF000000"/>
      <name val="TH SarabunPSK"/>
      <family val="2"/>
    </font>
    <font>
      <sz val="11"/>
      <color rgb="FFC00000"/>
      <name val="Tahoma"/>
      <family val="2"/>
      <charset val="222"/>
      <scheme val="minor"/>
    </font>
    <font>
      <sz val="10"/>
      <color rgb="FF000000"/>
      <name val="Tahoma"/>
      <family val="2"/>
      <scheme val="minor"/>
    </font>
    <font>
      <b/>
      <sz val="11"/>
      <color rgb="FFFFFFFF"/>
      <name val="Tahoma"/>
      <family val="2"/>
      <charset val="222"/>
      <scheme val="minor"/>
    </font>
    <font>
      <b/>
      <sz val="10"/>
      <color rgb="FF000000"/>
      <name val="Tahoma"/>
      <family val="2"/>
      <scheme val="minor"/>
    </font>
    <font>
      <b/>
      <sz val="10"/>
      <color rgb="FFFFFFFF"/>
      <name val="Tahoma"/>
      <family val="2"/>
      <scheme val="minor"/>
    </font>
    <font>
      <sz val="16"/>
      <name val="TH SarabunPSK"/>
      <family val="2"/>
    </font>
    <font>
      <b/>
      <sz val="16"/>
      <name val="TH SarabunPSK"/>
      <family val="2"/>
    </font>
    <font>
      <sz val="11"/>
      <color theme="1"/>
      <name val="Tahoma"/>
      <family val="2"/>
      <scheme val="minor"/>
    </font>
    <font>
      <b/>
      <sz val="18"/>
      <color rgb="FFC00000"/>
      <name val="TH SarabunPSK"/>
      <family val="2"/>
    </font>
    <font>
      <b/>
      <u/>
      <sz val="16"/>
      <color theme="1"/>
      <name val="TH SarabunPSK"/>
      <family val="2"/>
    </font>
    <font>
      <sz val="16"/>
      <color rgb="FFC00000"/>
      <name val="TH SarabunPSK"/>
      <family val="2"/>
    </font>
    <font>
      <sz val="11"/>
      <color rgb="FFFF0000"/>
      <name val="Tahoma"/>
      <family val="2"/>
      <scheme val="minor"/>
    </font>
    <font>
      <sz val="10"/>
      <color theme="1"/>
      <name val="Tahoma"/>
      <family val="2"/>
      <charset val="222"/>
      <scheme val="minor"/>
    </font>
    <font>
      <b/>
      <sz val="16"/>
      <color rgb="FF0000FF"/>
      <name val="TH SarabunPSK"/>
      <family val="2"/>
    </font>
    <font>
      <sz val="14"/>
      <color rgb="FF0000FF"/>
      <name val="TH SarabunPSK"/>
      <family val="2"/>
    </font>
    <font>
      <b/>
      <sz val="10"/>
      <color rgb="FF000000"/>
      <name val="TH SarabunPSK"/>
      <family val="2"/>
    </font>
    <font>
      <b/>
      <u/>
      <sz val="12"/>
      <color rgb="FF000000"/>
      <name val="TH SarabunPSK"/>
      <family val="2"/>
    </font>
    <font>
      <b/>
      <sz val="12"/>
      <color theme="1"/>
      <name val="Wingdings 2"/>
      <family val="1"/>
      <charset val="2"/>
    </font>
    <font>
      <b/>
      <sz val="18"/>
      <color rgb="FF000000"/>
      <name val="TH SarabunPSK"/>
      <family val="2"/>
    </font>
    <font>
      <b/>
      <sz val="14"/>
      <name val="TH SarabunPSK"/>
      <family val="2"/>
    </font>
    <font>
      <sz val="14"/>
      <color theme="1"/>
      <name val="Tahoma"/>
      <family val="2"/>
      <charset val="222"/>
      <scheme val="minor"/>
    </font>
    <font>
      <sz val="16"/>
      <color rgb="FF0000FF"/>
      <name val="TH SarabunPSK"/>
      <family val="2"/>
    </font>
    <font>
      <sz val="14"/>
      <color rgb="FF0000FF"/>
      <name val="Tahoma"/>
      <family val="2"/>
      <charset val="222"/>
      <scheme val="minor"/>
    </font>
    <font>
      <sz val="16"/>
      <color rgb="FF0000FF"/>
      <name val="Tahoma"/>
      <family val="2"/>
      <charset val="222"/>
      <scheme val="minor"/>
    </font>
    <font>
      <b/>
      <sz val="14"/>
      <color rgb="FF0000FF"/>
      <name val="TH SarabunPSK"/>
      <family val="2"/>
    </font>
    <font>
      <b/>
      <u/>
      <sz val="18"/>
      <color rgb="FF000000"/>
      <name val="TH SarabunPSK"/>
      <family val="2"/>
    </font>
    <font>
      <b/>
      <sz val="18"/>
      <color rgb="FF0000FF"/>
      <name val="TH SarabunPSK"/>
      <family val="2"/>
    </font>
  </fonts>
  <fills count="16">
    <fill>
      <patternFill patternType="none"/>
    </fill>
    <fill>
      <patternFill patternType="gray125"/>
    </fill>
    <fill>
      <patternFill patternType="solid">
        <fgColor rgb="FFFFDF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FF3F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3FB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7" fillId="0" borderId="0" applyFont="0" applyFill="0" applyBorder="0" applyAlignment="0" applyProtection="0"/>
    <xf numFmtId="0" fontId="33" fillId="0" borderId="0"/>
  </cellStyleXfs>
  <cellXfs count="421">
    <xf numFmtId="0" fontId="0" fillId="0" borderId="0" xfId="0"/>
    <xf numFmtId="0" fontId="1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59" fontId="8" fillId="0" borderId="0" xfId="0" applyNumberFormat="1" applyFont="1" applyAlignment="1">
      <alignment horizontal="center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/>
    <xf numFmtId="59" fontId="8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0" xfId="0" applyFont="1"/>
    <xf numFmtId="0" fontId="12" fillId="0" borderId="0" xfId="0" applyFont="1" applyAlignment="1"/>
    <xf numFmtId="0" fontId="13" fillId="2" borderId="2" xfId="0" applyFont="1" applyFill="1" applyBorder="1" applyAlignment="1">
      <alignment horizontal="left" wrapText="1"/>
    </xf>
    <xf numFmtId="0" fontId="13" fillId="2" borderId="2" xfId="0" applyFont="1" applyFill="1" applyBorder="1" applyAlignment="1">
      <alignment wrapText="1"/>
    </xf>
    <xf numFmtId="0" fontId="13" fillId="4" borderId="2" xfId="0" applyFont="1" applyFill="1" applyBorder="1" applyAlignment="1">
      <alignment horizontal="left" wrapText="1"/>
    </xf>
    <xf numFmtId="0" fontId="13" fillId="4" borderId="2" xfId="0" applyFont="1" applyFill="1" applyBorder="1" applyAlignment="1">
      <alignment wrapText="1"/>
    </xf>
    <xf numFmtId="0" fontId="13" fillId="5" borderId="2" xfId="0" applyFont="1" applyFill="1" applyBorder="1" applyAlignment="1">
      <alignment horizontal="left" wrapText="1"/>
    </xf>
    <xf numFmtId="0" fontId="13" fillId="5" borderId="2" xfId="0" applyFont="1" applyFill="1" applyBorder="1" applyAlignment="1">
      <alignment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2" fillId="0" borderId="1" xfId="0" applyFont="1" applyFill="1" applyBorder="1"/>
    <xf numFmtId="0" fontId="2" fillId="6" borderId="11" xfId="0" applyFont="1" applyFill="1" applyBorder="1" applyAlignment="1">
      <alignment horizontal="left" wrapText="1"/>
    </xf>
    <xf numFmtId="0" fontId="14" fillId="6" borderId="1" xfId="0" applyFont="1" applyFill="1" applyBorder="1" applyAlignment="1">
      <alignment vertical="center"/>
    </xf>
    <xf numFmtId="0" fontId="4" fillId="6" borderId="14" xfId="0" applyFont="1" applyFill="1" applyBorder="1" applyAlignment="1">
      <alignment vertical="center" wrapText="1"/>
    </xf>
    <xf numFmtId="0" fontId="4" fillId="7" borderId="11" xfId="0" applyFont="1" applyFill="1" applyBorder="1" applyAlignment="1">
      <alignment horizontal="left"/>
    </xf>
    <xf numFmtId="0" fontId="4" fillId="8" borderId="11" xfId="0" applyFont="1" applyFill="1" applyBorder="1" applyAlignment="1">
      <alignment horizontal="left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0" borderId="16" xfId="0" applyFont="1" applyFill="1" applyBorder="1" applyAlignment="1">
      <alignment wrapText="1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3" fontId="14" fillId="0" borderId="0" xfId="0" applyNumberFormat="1" applyFont="1" applyAlignment="1">
      <alignment horizontal="center" vertical="top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horizontal="right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vertical="center"/>
    </xf>
    <xf numFmtId="0" fontId="14" fillId="0" borderId="5" xfId="0" applyFont="1" applyBorder="1" applyAlignment="1">
      <alignment horizontal="center" vertical="top"/>
    </xf>
    <xf numFmtId="0" fontId="21" fillId="9" borderId="6" xfId="0" applyFont="1" applyFill="1" applyBorder="1" applyAlignment="1">
      <alignment horizontal="center" vertical="center"/>
    </xf>
    <xf numFmtId="0" fontId="21" fillId="9" borderId="7" xfId="0" applyFont="1" applyFill="1" applyBorder="1" applyAlignment="1">
      <alignment horizontal="center" vertical="top"/>
    </xf>
    <xf numFmtId="0" fontId="22" fillId="9" borderId="1" xfId="0" applyFont="1" applyFill="1" applyBorder="1" applyAlignment="1">
      <alignment horizontal="center" vertical="top" wrapText="1"/>
    </xf>
    <xf numFmtId="0" fontId="8" fillId="10" borderId="1" xfId="0" applyFont="1" applyFill="1" applyBorder="1" applyAlignment="1">
      <alignment horizontal="center" vertical="top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top" wrapText="1"/>
    </xf>
    <xf numFmtId="1" fontId="23" fillId="0" borderId="1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 vertical="top" wrapText="1"/>
    </xf>
    <xf numFmtId="1" fontId="21" fillId="0" borderId="1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top" wrapText="1"/>
    </xf>
    <xf numFmtId="0" fontId="23" fillId="0" borderId="0" xfId="0" applyFont="1" applyBorder="1" applyAlignment="1">
      <alignment vertical="top" wrapText="1"/>
    </xf>
    <xf numFmtId="187" fontId="25" fillId="0" borderId="0" xfId="1" applyNumberFormat="1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0" fontId="26" fillId="0" borderId="0" xfId="0" applyFont="1"/>
    <xf numFmtId="0" fontId="0" fillId="4" borderId="0" xfId="0" applyFill="1" applyAlignment="1"/>
    <xf numFmtId="0" fontId="13" fillId="4" borderId="18" xfId="0" applyFont="1" applyFill="1" applyBorder="1" applyAlignment="1">
      <alignment horizontal="right" wrapText="1"/>
    </xf>
    <xf numFmtId="0" fontId="13" fillId="4" borderId="2" xfId="0" applyFont="1" applyFill="1" applyBorder="1" applyAlignment="1">
      <alignment horizontal="right" wrapText="1"/>
    </xf>
    <xf numFmtId="0" fontId="0" fillId="3" borderId="0" xfId="0" applyFill="1" applyAlignment="1"/>
    <xf numFmtId="0" fontId="13" fillId="3" borderId="18" xfId="0" applyFont="1" applyFill="1" applyBorder="1" applyAlignment="1">
      <alignment horizontal="right" wrapText="1"/>
    </xf>
    <xf numFmtId="0" fontId="13" fillId="3" borderId="2" xfId="0" applyFont="1" applyFill="1" applyBorder="1" applyAlignment="1">
      <alignment horizontal="right" wrapText="1"/>
    </xf>
    <xf numFmtId="0" fontId="13" fillId="3" borderId="2" xfId="0" applyFont="1" applyFill="1" applyBorder="1" applyAlignment="1">
      <alignment wrapText="1"/>
    </xf>
    <xf numFmtId="0" fontId="13" fillId="3" borderId="2" xfId="0" applyFont="1" applyFill="1" applyBorder="1" applyAlignment="1">
      <alignment horizontal="left" wrapText="1"/>
    </xf>
    <xf numFmtId="0" fontId="13" fillId="3" borderId="19" xfId="0" applyFont="1" applyFill="1" applyBorder="1" applyAlignment="1">
      <alignment wrapText="1"/>
    </xf>
    <xf numFmtId="0" fontId="13" fillId="3" borderId="4" xfId="0" applyFont="1" applyFill="1" applyBorder="1" applyAlignment="1">
      <alignment wrapText="1"/>
    </xf>
    <xf numFmtId="3" fontId="13" fillId="4" borderId="18" xfId="0" applyNumberFormat="1" applyFont="1" applyFill="1" applyBorder="1" applyAlignment="1">
      <alignment horizontal="right" wrapText="1"/>
    </xf>
    <xf numFmtId="3" fontId="13" fillId="4" borderId="2" xfId="0" applyNumberFormat="1" applyFont="1" applyFill="1" applyBorder="1" applyAlignment="1">
      <alignment horizontal="right" wrapText="1"/>
    </xf>
    <xf numFmtId="3" fontId="13" fillId="3" borderId="18" xfId="0" applyNumberFormat="1" applyFont="1" applyFill="1" applyBorder="1" applyAlignment="1">
      <alignment horizontal="right" wrapText="1"/>
    </xf>
    <xf numFmtId="3" fontId="13" fillId="3" borderId="2" xfId="0" applyNumberFormat="1" applyFont="1" applyFill="1" applyBorder="1" applyAlignment="1">
      <alignment horizontal="right" wrapText="1"/>
    </xf>
    <xf numFmtId="0" fontId="13" fillId="4" borderId="19" xfId="0" applyFont="1" applyFill="1" applyBorder="1" applyAlignment="1">
      <alignment wrapText="1"/>
    </xf>
    <xf numFmtId="0" fontId="13" fillId="4" borderId="4" xfId="0" applyFont="1" applyFill="1" applyBorder="1" applyAlignment="1">
      <alignment wrapText="1"/>
    </xf>
    <xf numFmtId="4" fontId="13" fillId="3" borderId="18" xfId="0" applyNumberFormat="1" applyFont="1" applyFill="1" applyBorder="1" applyAlignment="1">
      <alignment horizontal="right" wrapText="1"/>
    </xf>
    <xf numFmtId="4" fontId="13" fillId="3" borderId="2" xfId="0" applyNumberFormat="1" applyFont="1" applyFill="1" applyBorder="1" applyAlignment="1">
      <alignment horizontal="right" wrapText="1"/>
    </xf>
    <xf numFmtId="4" fontId="13" fillId="4" borderId="18" xfId="0" applyNumberFormat="1" applyFont="1" applyFill="1" applyBorder="1" applyAlignment="1">
      <alignment horizontal="right" wrapText="1"/>
    </xf>
    <xf numFmtId="4" fontId="13" fillId="4" borderId="2" xfId="0" applyNumberFormat="1" applyFont="1" applyFill="1" applyBorder="1" applyAlignment="1">
      <alignment horizontal="right" wrapText="1"/>
    </xf>
    <xf numFmtId="0" fontId="26" fillId="3" borderId="0" xfId="0" applyFont="1" applyFill="1" applyAlignment="1"/>
    <xf numFmtId="0" fontId="13" fillId="2" borderId="18" xfId="0" applyFont="1" applyFill="1" applyBorder="1" applyAlignment="1">
      <alignment horizontal="right" wrapText="1"/>
    </xf>
    <xf numFmtId="0" fontId="13" fillId="0" borderId="2" xfId="0" applyFont="1" applyFill="1" applyBorder="1" applyAlignment="1">
      <alignment horizontal="right" wrapText="1"/>
    </xf>
    <xf numFmtId="0" fontId="13" fillId="0" borderId="2" xfId="0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13" fillId="2" borderId="2" xfId="0" applyFont="1" applyFill="1" applyBorder="1" applyAlignment="1">
      <alignment horizontal="right" wrapText="1"/>
    </xf>
    <xf numFmtId="0" fontId="13" fillId="0" borderId="19" xfId="0" applyFont="1" applyFill="1" applyBorder="1" applyAlignment="1">
      <alignment wrapText="1"/>
    </xf>
    <xf numFmtId="0" fontId="13" fillId="0" borderId="4" xfId="0" applyFont="1" applyFill="1" applyBorder="1" applyAlignment="1">
      <alignment wrapText="1"/>
    </xf>
    <xf numFmtId="0" fontId="13" fillId="0" borderId="18" xfId="0" applyFont="1" applyFill="1" applyBorder="1" applyAlignment="1">
      <alignment horizontal="right" wrapText="1"/>
    </xf>
    <xf numFmtId="3" fontId="13" fillId="0" borderId="18" xfId="0" applyNumberFormat="1" applyFont="1" applyFill="1" applyBorder="1" applyAlignment="1">
      <alignment horizontal="right" wrapText="1"/>
    </xf>
    <xf numFmtId="3" fontId="13" fillId="2" borderId="18" xfId="0" applyNumberFormat="1" applyFont="1" applyFill="1" applyBorder="1" applyAlignment="1">
      <alignment horizontal="right" wrapText="1"/>
    </xf>
    <xf numFmtId="3" fontId="13" fillId="2" borderId="2" xfId="0" applyNumberFormat="1" applyFont="1" applyFill="1" applyBorder="1" applyAlignment="1">
      <alignment horizontal="right" wrapText="1"/>
    </xf>
    <xf numFmtId="0" fontId="27" fillId="11" borderId="20" xfId="0" applyFont="1" applyFill="1" applyBorder="1"/>
    <xf numFmtId="0" fontId="27" fillId="12" borderId="20" xfId="0" applyFont="1" applyFill="1" applyBorder="1"/>
    <xf numFmtId="0" fontId="0" fillId="0" borderId="0" xfId="0" applyFill="1" applyAlignment="1"/>
    <xf numFmtId="0" fontId="26" fillId="0" borderId="0" xfId="0" applyFont="1" applyFill="1" applyAlignment="1"/>
    <xf numFmtId="3" fontId="13" fillId="0" borderId="2" xfId="0" applyNumberFormat="1" applyFont="1" applyFill="1" applyBorder="1" applyAlignment="1">
      <alignment horizontal="right" wrapText="1"/>
    </xf>
    <xf numFmtId="0" fontId="28" fillId="0" borderId="0" xfId="0" applyFont="1" applyAlignment="1"/>
    <xf numFmtId="0" fontId="29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/>
    </xf>
    <xf numFmtId="0" fontId="31" fillId="0" borderId="1" xfId="0" applyFont="1" applyFill="1" applyBorder="1"/>
    <xf numFmtId="0" fontId="31" fillId="0" borderId="1" xfId="0" applyFont="1" applyFill="1" applyBorder="1" applyAlignment="1">
      <alignment horizontal="center"/>
    </xf>
    <xf numFmtId="3" fontId="32" fillId="0" borderId="1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1" fillId="0" borderId="7" xfId="0" applyFont="1" applyFill="1" applyBorder="1" applyAlignment="1">
      <alignment horizontal="center" vertical="top"/>
    </xf>
    <xf numFmtId="0" fontId="3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88" fontId="1" fillId="0" borderId="1" xfId="0" applyNumberFormat="1" applyFont="1" applyBorder="1" applyAlignment="1">
      <alignment horizontal="center" vertical="center"/>
    </xf>
    <xf numFmtId="0" fontId="33" fillId="0" borderId="0" xfId="2"/>
    <xf numFmtId="0" fontId="35" fillId="0" borderId="21" xfId="2" applyFont="1" applyBorder="1" applyAlignment="1"/>
    <xf numFmtId="0" fontId="35" fillId="0" borderId="22" xfId="2" applyFont="1" applyBorder="1" applyAlignment="1"/>
    <xf numFmtId="0" fontId="1" fillId="0" borderId="22" xfId="2" applyFont="1" applyBorder="1" applyAlignment="1"/>
    <xf numFmtId="189" fontId="1" fillId="0" borderId="6" xfId="2" applyNumberFormat="1" applyFont="1" applyBorder="1" applyAlignment="1">
      <alignment horizontal="center"/>
    </xf>
    <xf numFmtId="0" fontId="1" fillId="0" borderId="25" xfId="2" applyFont="1" applyBorder="1" applyAlignment="1">
      <alignment horizontal="center"/>
    </xf>
    <xf numFmtId="0" fontId="1" fillId="0" borderId="0" xfId="2" applyFont="1" applyBorder="1" applyAlignment="1">
      <alignment vertical="top"/>
    </xf>
    <xf numFmtId="0" fontId="1" fillId="0" borderId="0" xfId="2" applyFont="1" applyFill="1" applyBorder="1" applyAlignment="1">
      <alignment horizontal="left" vertical="top" wrapText="1"/>
    </xf>
    <xf numFmtId="189" fontId="1" fillId="0" borderId="15" xfId="2" applyNumberFormat="1" applyFont="1" applyBorder="1" applyAlignment="1">
      <alignment horizontal="center"/>
    </xf>
    <xf numFmtId="0" fontId="1" fillId="0" borderId="22" xfId="2" applyFont="1" applyBorder="1"/>
    <xf numFmtId="0" fontId="1" fillId="0" borderId="0" xfId="2" applyFont="1" applyBorder="1" applyAlignment="1"/>
    <xf numFmtId="0" fontId="36" fillId="0" borderId="0" xfId="2" applyFont="1" applyFill="1" applyBorder="1" applyAlignment="1">
      <alignment horizontal="left" vertical="top" wrapText="1"/>
    </xf>
    <xf numFmtId="0" fontId="35" fillId="0" borderId="21" xfId="2" applyFont="1" applyBorder="1" applyAlignment="1">
      <alignment horizontal="left"/>
    </xf>
    <xf numFmtId="0" fontId="1" fillId="0" borderId="22" xfId="2" applyFont="1" applyBorder="1" applyAlignment="1">
      <alignment horizontal="center"/>
    </xf>
    <xf numFmtId="0" fontId="37" fillId="0" borderId="0" xfId="2" applyFont="1"/>
    <xf numFmtId="0" fontId="1" fillId="0" borderId="24" xfId="2" applyFont="1" applyBorder="1" applyAlignment="1">
      <alignment horizontal="center"/>
    </xf>
    <xf numFmtId="0" fontId="1" fillId="0" borderId="5" xfId="2" applyFont="1" applyBorder="1" applyAlignment="1"/>
    <xf numFmtId="0" fontId="1" fillId="0" borderId="5" xfId="2" applyFont="1" applyFill="1" applyBorder="1" applyAlignment="1">
      <alignment horizontal="left" vertical="top" wrapText="1"/>
    </xf>
    <xf numFmtId="189" fontId="1" fillId="0" borderId="7" xfId="2" applyNumberFormat="1" applyFont="1" applyBorder="1" applyAlignment="1">
      <alignment horizontal="center"/>
    </xf>
    <xf numFmtId="0" fontId="1" fillId="0" borderId="0" xfId="2" applyFont="1" applyBorder="1" applyAlignment="1">
      <alignment vertical="top" wrapText="1"/>
    </xf>
    <xf numFmtId="0" fontId="36" fillId="0" borderId="0" xfId="2" applyFont="1" applyFill="1" applyBorder="1" applyAlignment="1">
      <alignment horizontal="left" wrapText="1"/>
    </xf>
    <xf numFmtId="0" fontId="1" fillId="0" borderId="5" xfId="2" applyFont="1" applyBorder="1" applyAlignment="1">
      <alignment vertical="top"/>
    </xf>
    <xf numFmtId="0" fontId="1" fillId="0" borderId="5" xfId="2" applyFont="1" applyBorder="1" applyAlignment="1">
      <alignment vertical="top" wrapText="1"/>
    </xf>
    <xf numFmtId="0" fontId="33" fillId="0" borderId="0" xfId="2" applyBorder="1" applyAlignment="1">
      <alignment horizontal="center"/>
    </xf>
    <xf numFmtId="0" fontId="33" fillId="0" borderId="0" xfId="2" applyBorder="1" applyAlignment="1"/>
    <xf numFmtId="0" fontId="1" fillId="0" borderId="0" xfId="2" applyFont="1" applyBorder="1" applyAlignment="1">
      <alignment horizontal="center"/>
    </xf>
    <xf numFmtId="41" fontId="1" fillId="0" borderId="0" xfId="2" applyNumberFormat="1" applyFont="1" applyBorder="1" applyAlignment="1">
      <alignment horizontal="center"/>
    </xf>
    <xf numFmtId="0" fontId="33" fillId="0" borderId="0" xfId="2" applyAlignment="1">
      <alignment horizontal="center"/>
    </xf>
    <xf numFmtId="0" fontId="33" fillId="0" borderId="0" xfId="2" applyAlignment="1"/>
    <xf numFmtId="0" fontId="32" fillId="0" borderId="6" xfId="0" applyFont="1" applyFill="1" applyBorder="1" applyAlignment="1">
      <alignment horizontal="center"/>
    </xf>
    <xf numFmtId="0" fontId="21" fillId="10" borderId="5" xfId="0" applyFont="1" applyFill="1" applyBorder="1" applyAlignment="1">
      <alignment vertical="center"/>
    </xf>
    <xf numFmtId="0" fontId="22" fillId="10" borderId="1" xfId="0" applyFont="1" applyFill="1" applyBorder="1" applyAlignment="1">
      <alignment horizontal="center" vertical="top" wrapText="1"/>
    </xf>
    <xf numFmtId="0" fontId="22" fillId="10" borderId="8" xfId="0" applyFont="1" applyFill="1" applyBorder="1" applyAlignment="1">
      <alignment horizontal="center" vertical="top" wrapText="1"/>
    </xf>
    <xf numFmtId="0" fontId="8" fillId="10" borderId="1" xfId="0" applyFont="1" applyFill="1" applyBorder="1" applyAlignment="1">
      <alignment horizontal="center" vertical="top" wrapText="1"/>
    </xf>
    <xf numFmtId="0" fontId="21" fillId="10" borderId="9" xfId="0" applyFont="1" applyFill="1" applyBorder="1" applyAlignment="1">
      <alignment vertical="center"/>
    </xf>
    <xf numFmtId="49" fontId="41" fillId="10" borderId="6" xfId="0" applyNumberFormat="1" applyFont="1" applyFill="1" applyBorder="1" applyAlignment="1">
      <alignment horizontal="center" vertical="center"/>
    </xf>
    <xf numFmtId="0" fontId="25" fillId="10" borderId="9" xfId="0" applyFont="1" applyFill="1" applyBorder="1" applyAlignment="1">
      <alignment horizontal="center" vertical="center"/>
    </xf>
    <xf numFmtId="0" fontId="38" fillId="10" borderId="0" xfId="0" applyFont="1" applyFill="1" applyBorder="1"/>
    <xf numFmtId="0" fontId="2" fillId="0" borderId="1" xfId="0" applyFont="1" applyBorder="1" applyAlignment="1">
      <alignment vertical="top"/>
    </xf>
    <xf numFmtId="0" fontId="32" fillId="0" borderId="0" xfId="0" applyFont="1" applyFill="1" applyBorder="1" applyAlignment="1">
      <alignment horizontal="right"/>
    </xf>
    <xf numFmtId="190" fontId="1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0" fontId="1" fillId="0" borderId="0" xfId="2" applyFont="1" applyFill="1" applyBorder="1" applyAlignment="1">
      <alignment horizontal="left" vertical="top"/>
    </xf>
    <xf numFmtId="0" fontId="2" fillId="0" borderId="1" xfId="2" applyFont="1" applyFill="1" applyBorder="1" applyAlignment="1">
      <alignment horizontal="left" vertical="top" wrapText="1"/>
    </xf>
    <xf numFmtId="190" fontId="4" fillId="7" borderId="1" xfId="0" applyNumberFormat="1" applyFont="1" applyFill="1" applyBorder="1" applyAlignment="1">
      <alignment horizontal="center"/>
    </xf>
    <xf numFmtId="190" fontId="2" fillId="0" borderId="1" xfId="0" applyNumberFormat="1" applyFont="1" applyBorder="1" applyAlignment="1">
      <alignment horizontal="center"/>
    </xf>
    <xf numFmtId="0" fontId="47" fillId="0" borderId="0" xfId="2" applyFont="1" applyFill="1" applyBorder="1" applyAlignment="1">
      <alignment horizontal="left"/>
    </xf>
    <xf numFmtId="0" fontId="49" fillId="0" borderId="0" xfId="0" applyFont="1" applyAlignment="1"/>
    <xf numFmtId="190" fontId="50" fillId="7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90" fontId="14" fillId="0" borderId="1" xfId="0" applyNumberFormat="1" applyFont="1" applyBorder="1" applyAlignment="1">
      <alignment horizontal="center" vertical="top"/>
    </xf>
    <xf numFmtId="190" fontId="50" fillId="7" borderId="1" xfId="0" applyNumberFormat="1" applyFont="1" applyFill="1" applyBorder="1" applyAlignment="1">
      <alignment horizontal="center" vertical="top"/>
    </xf>
    <xf numFmtId="190" fontId="39" fillId="7" borderId="1" xfId="0" applyNumberFormat="1" applyFont="1" applyFill="1" applyBorder="1" applyAlignment="1">
      <alignment horizontal="center" vertical="top"/>
    </xf>
    <xf numFmtId="0" fontId="50" fillId="7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/>
    </xf>
    <xf numFmtId="3" fontId="39" fillId="7" borderId="1" xfId="0" applyNumberFormat="1" applyFont="1" applyFill="1" applyBorder="1" applyAlignment="1">
      <alignment horizontal="center" vertical="top"/>
    </xf>
    <xf numFmtId="0" fontId="9" fillId="0" borderId="8" xfId="0" applyFont="1" applyFill="1" applyBorder="1" applyAlignment="1">
      <alignment vertical="top"/>
    </xf>
    <xf numFmtId="0" fontId="2" fillId="0" borderId="1" xfId="2" applyFont="1" applyFill="1" applyBorder="1" applyAlignment="1">
      <alignment horizontal="left" vertical="top"/>
    </xf>
    <xf numFmtId="190" fontId="2" fillId="0" borderId="1" xfId="0" applyNumberFormat="1" applyFont="1" applyBorder="1" applyAlignment="1">
      <alignment horizontal="center" vertical="top"/>
    </xf>
    <xf numFmtId="190" fontId="2" fillId="13" borderId="1" xfId="0" applyNumberFormat="1" applyFont="1" applyFill="1" applyBorder="1" applyAlignment="1">
      <alignment horizontal="center"/>
    </xf>
    <xf numFmtId="190" fontId="1" fillId="7" borderId="1" xfId="0" applyNumberFormat="1" applyFont="1" applyFill="1" applyBorder="1" applyAlignment="1">
      <alignment horizontal="center"/>
    </xf>
    <xf numFmtId="190" fontId="40" fillId="7" borderId="1" xfId="0" applyNumberFormat="1" applyFont="1" applyFill="1" applyBorder="1" applyAlignment="1">
      <alignment horizontal="center"/>
    </xf>
    <xf numFmtId="2" fontId="39" fillId="7" borderId="1" xfId="0" applyNumberFormat="1" applyFont="1" applyFill="1" applyBorder="1" applyAlignment="1">
      <alignment horizontal="center" vertical="top"/>
    </xf>
    <xf numFmtId="1" fontId="39" fillId="7" borderId="1" xfId="0" applyNumberFormat="1" applyFont="1" applyFill="1" applyBorder="1" applyAlignment="1">
      <alignment horizontal="center" vertical="top"/>
    </xf>
    <xf numFmtId="0" fontId="1" fillId="0" borderId="0" xfId="0" applyFont="1" applyAlignment="1"/>
    <xf numFmtId="0" fontId="0" fillId="0" borderId="0" xfId="0" applyAlignment="1">
      <alignment vertical="top"/>
    </xf>
    <xf numFmtId="0" fontId="45" fillId="0" borderId="1" xfId="0" applyFont="1" applyFill="1" applyBorder="1" applyAlignment="1">
      <alignment vertical="top" wrapText="1"/>
    </xf>
    <xf numFmtId="0" fontId="14" fillId="0" borderId="1" xfId="2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190" fontId="4" fillId="13" borderId="1" xfId="0" applyNumberFormat="1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center" vertical="top" wrapText="1"/>
    </xf>
    <xf numFmtId="0" fontId="4" fillId="14" borderId="1" xfId="0" applyFont="1" applyFill="1" applyBorder="1" applyAlignment="1">
      <alignment horizontal="center" vertical="center"/>
    </xf>
    <xf numFmtId="0" fontId="22" fillId="14" borderId="1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3" fillId="0" borderId="0" xfId="0" applyFont="1"/>
    <xf numFmtId="0" fontId="1" fillId="0" borderId="0" xfId="0" applyFont="1" applyAlignment="1">
      <alignment horizontal="center"/>
    </xf>
    <xf numFmtId="190" fontId="50" fillId="6" borderId="1" xfId="0" applyNumberFormat="1" applyFont="1" applyFill="1" applyBorder="1" applyAlignment="1">
      <alignment horizontal="center"/>
    </xf>
    <xf numFmtId="0" fontId="31" fillId="0" borderId="0" xfId="0" applyFont="1" applyFill="1" applyBorder="1" applyAlignment="1"/>
    <xf numFmtId="0" fontId="31" fillId="6" borderId="1" xfId="0" applyFont="1" applyFill="1" applyBorder="1" applyAlignment="1"/>
    <xf numFmtId="0" fontId="4" fillId="0" borderId="21" xfId="2" applyFont="1" applyBorder="1" applyAlignment="1"/>
    <xf numFmtId="0" fontId="4" fillId="0" borderId="22" xfId="2" applyFont="1" applyBorder="1" applyAlignment="1">
      <alignment horizontal="left"/>
    </xf>
    <xf numFmtId="0" fontId="11" fillId="0" borderId="25" xfId="2" applyFont="1" applyBorder="1" applyAlignment="1"/>
    <xf numFmtId="0" fontId="11" fillId="0" borderId="0" xfId="2" applyFont="1" applyBorder="1" applyAlignment="1">
      <alignment horizontal="left"/>
    </xf>
    <xf numFmtId="0" fontId="1" fillId="0" borderId="0" xfId="2" applyFont="1" applyBorder="1" applyAlignment="1">
      <alignment horizontal="left"/>
    </xf>
    <xf numFmtId="0" fontId="11" fillId="0" borderId="25" xfId="2" applyFont="1" applyBorder="1" applyAlignment="1">
      <alignment horizontal="left" vertical="top"/>
    </xf>
    <xf numFmtId="0" fontId="11" fillId="0" borderId="0" xfId="2" applyFont="1" applyBorder="1" applyAlignment="1">
      <alignment horizontal="left" vertical="top"/>
    </xf>
    <xf numFmtId="0" fontId="33" fillId="0" borderId="22" xfId="2" applyBorder="1"/>
    <xf numFmtId="0" fontId="1" fillId="0" borderId="26" xfId="2" applyFont="1" applyFill="1" applyBorder="1" applyAlignment="1">
      <alignment horizontal="left" vertical="top" wrapText="1"/>
    </xf>
    <xf numFmtId="0" fontId="4" fillId="0" borderId="21" xfId="2" applyFont="1" applyBorder="1" applyAlignment="1">
      <alignment horizontal="left"/>
    </xf>
    <xf numFmtId="0" fontId="1" fillId="0" borderId="5" xfId="2" applyFont="1" applyBorder="1" applyAlignment="1">
      <alignment horizontal="left"/>
    </xf>
    <xf numFmtId="0" fontId="1" fillId="0" borderId="17" xfId="2" applyFont="1" applyFill="1" applyBorder="1" applyAlignment="1">
      <alignment horizontal="left" vertical="top" wrapText="1"/>
    </xf>
    <xf numFmtId="0" fontId="33" fillId="0" borderId="0" xfId="2" applyBorder="1" applyAlignment="1">
      <alignment horizontal="left"/>
    </xf>
    <xf numFmtId="0" fontId="33" fillId="0" borderId="0" xfId="2" applyAlignment="1">
      <alignment horizontal="left"/>
    </xf>
    <xf numFmtId="188" fontId="2" fillId="0" borderId="1" xfId="0" applyNumberFormat="1" applyFont="1" applyBorder="1" applyAlignment="1">
      <alignment horizontal="center" vertical="center"/>
    </xf>
    <xf numFmtId="0" fontId="40" fillId="0" borderId="0" xfId="2" applyFont="1" applyFill="1" applyBorder="1" applyAlignment="1">
      <alignment horizontal="left"/>
    </xf>
    <xf numFmtId="0" fontId="48" fillId="0" borderId="0" xfId="0" applyFont="1" applyAlignment="1"/>
    <xf numFmtId="0" fontId="46" fillId="0" borderId="0" xfId="0" applyFont="1"/>
    <xf numFmtId="0" fontId="21" fillId="1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/>
    </xf>
    <xf numFmtId="190" fontId="14" fillId="15" borderId="1" xfId="0" applyNumberFormat="1" applyFont="1" applyFill="1" applyBorder="1" applyAlignment="1">
      <alignment horizontal="center"/>
    </xf>
    <xf numFmtId="190" fontId="50" fillId="0" borderId="1" xfId="0" applyNumberFormat="1" applyFont="1" applyFill="1" applyBorder="1" applyAlignment="1">
      <alignment horizontal="center"/>
    </xf>
    <xf numFmtId="190" fontId="14" fillId="0" borderId="1" xfId="0" applyNumberFormat="1" applyFont="1" applyFill="1" applyBorder="1" applyAlignment="1">
      <alignment horizontal="center"/>
    </xf>
    <xf numFmtId="190" fontId="50" fillId="0" borderId="1" xfId="0" applyNumberFormat="1" applyFont="1" applyFill="1" applyBorder="1" applyAlignment="1">
      <alignment horizontal="center" vertical="top"/>
    </xf>
    <xf numFmtId="190" fontId="14" fillId="0" borderId="1" xfId="0" applyNumberFormat="1" applyFont="1" applyFill="1" applyBorder="1" applyAlignment="1">
      <alignment horizontal="center" vertical="top"/>
    </xf>
    <xf numFmtId="2" fontId="50" fillId="0" borderId="1" xfId="0" applyNumberFormat="1" applyFont="1" applyFill="1" applyBorder="1" applyAlignment="1">
      <alignment horizontal="center" vertical="top"/>
    </xf>
    <xf numFmtId="1" fontId="50" fillId="0" borderId="1" xfId="0" applyNumberFormat="1" applyFont="1" applyFill="1" applyBorder="1" applyAlignment="1">
      <alignment horizontal="center" vertical="top"/>
    </xf>
    <xf numFmtId="190" fontId="2" fillId="0" borderId="1" xfId="0" applyNumberFormat="1" applyFont="1" applyFill="1" applyBorder="1" applyAlignment="1">
      <alignment horizontal="center" vertical="top"/>
    </xf>
    <xf numFmtId="0" fontId="21" fillId="0" borderId="5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top" wrapText="1"/>
    </xf>
    <xf numFmtId="0" fontId="22" fillId="0" borderId="8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center" wrapText="1"/>
    </xf>
    <xf numFmtId="0" fontId="49" fillId="0" borderId="0" xfId="0" applyFont="1" applyFill="1" applyAlignment="1"/>
    <xf numFmtId="0" fontId="0" fillId="0" borderId="0" xfId="0" applyFill="1"/>
    <xf numFmtId="0" fontId="2" fillId="0" borderId="1" xfId="0" applyFont="1" applyFill="1" applyBorder="1" applyAlignment="1">
      <alignment horizontal="left" vertical="center"/>
    </xf>
    <xf numFmtId="190" fontId="22" fillId="10" borderId="1" xfId="0" applyNumberFormat="1" applyFont="1" applyFill="1" applyBorder="1" applyAlignment="1">
      <alignment horizontal="center" vertical="top" wrapText="1"/>
    </xf>
    <xf numFmtId="190" fontId="50" fillId="10" borderId="1" xfId="0" applyNumberFormat="1" applyFont="1" applyFill="1" applyBorder="1" applyAlignment="1">
      <alignment horizontal="center"/>
    </xf>
    <xf numFmtId="190" fontId="50" fillId="6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/>
    </xf>
    <xf numFmtId="3" fontId="50" fillId="6" borderId="1" xfId="0" applyNumberFormat="1" applyFont="1" applyFill="1" applyBorder="1" applyAlignment="1">
      <alignment horizontal="center"/>
    </xf>
    <xf numFmtId="49" fontId="44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/>
    </xf>
    <xf numFmtId="0" fontId="44" fillId="0" borderId="0" xfId="0" applyFont="1" applyFill="1" applyBorder="1" applyAlignment="1">
      <alignment vertical="center"/>
    </xf>
    <xf numFmtId="0" fontId="0" fillId="0" borderId="1" xfId="0" applyBorder="1"/>
    <xf numFmtId="0" fontId="8" fillId="13" borderId="1" xfId="0" applyFont="1" applyFill="1" applyBorder="1" applyAlignment="1">
      <alignment vertical="top" wrapText="1"/>
    </xf>
    <xf numFmtId="0" fontId="2" fillId="13" borderId="1" xfId="0" applyFont="1" applyFill="1" applyBorder="1"/>
    <xf numFmtId="0" fontId="14" fillId="13" borderId="1" xfId="0" applyNumberFormat="1" applyFont="1" applyFill="1" applyBorder="1" applyAlignment="1">
      <alignment horizontal="center" vertical="top" wrapText="1"/>
    </xf>
    <xf numFmtId="0" fontId="14" fillId="13" borderId="1" xfId="0" applyFont="1" applyFill="1" applyBorder="1" applyAlignment="1">
      <alignment horizontal="center"/>
    </xf>
    <xf numFmtId="0" fontId="14" fillId="13" borderId="1" xfId="0" applyFont="1" applyFill="1" applyBorder="1" applyAlignment="1">
      <alignment horizontal="center" vertical="top" wrapText="1"/>
    </xf>
    <xf numFmtId="0" fontId="4" fillId="13" borderId="1" xfId="0" applyFont="1" applyFill="1" applyBorder="1" applyAlignment="1">
      <alignment horizontal="center" vertical="center"/>
    </xf>
    <xf numFmtId="0" fontId="40" fillId="0" borderId="1" xfId="2" applyFont="1" applyFill="1" applyBorder="1" applyAlignment="1">
      <alignment horizontal="left"/>
    </xf>
    <xf numFmtId="0" fontId="48" fillId="0" borderId="1" xfId="0" applyFont="1" applyBorder="1" applyAlignment="1"/>
    <xf numFmtId="0" fontId="46" fillId="0" borderId="1" xfId="0" applyFont="1" applyBorder="1"/>
    <xf numFmtId="0" fontId="47" fillId="0" borderId="1" xfId="2" applyFont="1" applyFill="1" applyBorder="1" applyAlignment="1">
      <alignment horizontal="left"/>
    </xf>
    <xf numFmtId="0" fontId="49" fillId="0" borderId="1" xfId="0" applyFont="1" applyBorder="1" applyAlignment="1"/>
    <xf numFmtId="0" fontId="49" fillId="0" borderId="1" xfId="0" applyFont="1" applyFill="1" applyBorder="1" applyAlignment="1"/>
    <xf numFmtId="0" fontId="0" fillId="0" borderId="1" xfId="0" applyFill="1" applyBorder="1"/>
    <xf numFmtId="0" fontId="47" fillId="13" borderId="1" xfId="2" applyFont="1" applyFill="1" applyBorder="1" applyAlignment="1">
      <alignment horizontal="left"/>
    </xf>
    <xf numFmtId="0" fontId="49" fillId="13" borderId="1" xfId="0" applyFont="1" applyFill="1" applyBorder="1" applyAlignment="1"/>
    <xf numFmtId="0" fontId="0" fillId="13" borderId="1" xfId="0" applyFill="1" applyBorder="1"/>
    <xf numFmtId="0" fontId="48" fillId="13" borderId="1" xfId="0" applyFont="1" applyFill="1" applyBorder="1" applyAlignment="1"/>
    <xf numFmtId="0" fontId="46" fillId="13" borderId="1" xfId="0" applyFont="1" applyFill="1" applyBorder="1"/>
    <xf numFmtId="190" fontId="39" fillId="7" borderId="1" xfId="0" applyNumberFormat="1" applyFont="1" applyFill="1" applyBorder="1" applyAlignment="1">
      <alignment horizontal="center"/>
    </xf>
    <xf numFmtId="190" fontId="1" fillId="13" borderId="1" xfId="0" applyNumberFormat="1" applyFont="1" applyFill="1" applyBorder="1" applyAlignment="1">
      <alignment horizontal="center"/>
    </xf>
    <xf numFmtId="0" fontId="8" fillId="13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4" fillId="7" borderId="12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2" fillId="13" borderId="8" xfId="0" applyFont="1" applyFill="1" applyBorder="1" applyAlignment="1">
      <alignment horizontal="center"/>
    </xf>
    <xf numFmtId="0" fontId="32" fillId="13" borderId="9" xfId="0" applyFont="1" applyFill="1" applyBorder="1" applyAlignment="1">
      <alignment horizontal="center"/>
    </xf>
    <xf numFmtId="0" fontId="32" fillId="13" borderId="10" xfId="0" applyFont="1" applyFill="1" applyBorder="1" applyAlignment="1">
      <alignment horizontal="center"/>
    </xf>
    <xf numFmtId="0" fontId="25" fillId="10" borderId="21" xfId="0" applyFont="1" applyFill="1" applyBorder="1" applyAlignment="1">
      <alignment horizontal="center" vertical="center"/>
    </xf>
    <xf numFmtId="0" fontId="25" fillId="10" borderId="22" xfId="0" applyFont="1" applyFill="1" applyBorder="1" applyAlignment="1">
      <alignment horizontal="center" vertical="center"/>
    </xf>
    <xf numFmtId="0" fontId="25" fillId="10" borderId="23" xfId="0" applyFont="1" applyFill="1" applyBorder="1" applyAlignment="1">
      <alignment horizontal="center" vertical="center"/>
    </xf>
    <xf numFmtId="0" fontId="25" fillId="10" borderId="24" xfId="0" applyFont="1" applyFill="1" applyBorder="1" applyAlignment="1">
      <alignment horizontal="center" vertical="center"/>
    </xf>
    <xf numFmtId="0" fontId="25" fillId="10" borderId="5" xfId="0" applyFont="1" applyFill="1" applyBorder="1" applyAlignment="1">
      <alignment horizontal="center" vertical="center"/>
    </xf>
    <xf numFmtId="0" fontId="25" fillId="10" borderId="17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10" borderId="22" xfId="0" applyFont="1" applyFill="1" applyBorder="1" applyAlignment="1">
      <alignment horizontal="center" vertical="center"/>
    </xf>
    <xf numFmtId="0" fontId="4" fillId="10" borderId="0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8" fillId="10" borderId="21" xfId="0" applyFont="1" applyFill="1" applyBorder="1" applyAlignment="1">
      <alignment horizontal="center" vertical="center" wrapText="1"/>
    </xf>
    <xf numFmtId="0" fontId="8" fillId="10" borderId="22" xfId="0" applyFont="1" applyFill="1" applyBorder="1" applyAlignment="1">
      <alignment horizontal="center" vertical="center" wrapText="1"/>
    </xf>
    <xf numFmtId="0" fontId="8" fillId="10" borderId="23" xfId="0" applyFont="1" applyFill="1" applyBorder="1" applyAlignment="1">
      <alignment horizontal="center" vertical="center" wrapText="1"/>
    </xf>
    <xf numFmtId="0" fontId="8" fillId="10" borderId="24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0" borderId="17" xfId="0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 wrapText="1"/>
    </xf>
    <xf numFmtId="49" fontId="22" fillId="10" borderId="8" xfId="0" applyNumberFormat="1" applyFont="1" applyFill="1" applyBorder="1" applyAlignment="1">
      <alignment horizontal="center" vertical="center"/>
    </xf>
    <xf numFmtId="49" fontId="22" fillId="10" borderId="1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/>
    </xf>
    <xf numFmtId="0" fontId="25" fillId="10" borderId="8" xfId="0" applyFont="1" applyFill="1" applyBorder="1" applyAlignment="1">
      <alignment horizontal="center" vertical="center"/>
    </xf>
    <xf numFmtId="0" fontId="25" fillId="10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13" borderId="1" xfId="0" applyFont="1" applyFill="1" applyBorder="1" applyAlignment="1">
      <alignment horizontal="center" vertical="center"/>
    </xf>
    <xf numFmtId="0" fontId="14" fillId="13" borderId="1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top"/>
    </xf>
    <xf numFmtId="0" fontId="32" fillId="13" borderId="9" xfId="0" applyFont="1" applyFill="1" applyBorder="1" applyAlignment="1">
      <alignment horizontal="center" vertical="top"/>
    </xf>
    <xf numFmtId="0" fontId="32" fillId="13" borderId="10" xfId="0" applyFont="1" applyFill="1" applyBorder="1" applyAlignment="1">
      <alignment horizontal="center" vertical="top"/>
    </xf>
    <xf numFmtId="0" fontId="32" fillId="13" borderId="1" xfId="0" applyFont="1" applyFill="1" applyBorder="1" applyAlignment="1">
      <alignment horizontal="center"/>
    </xf>
    <xf numFmtId="0" fontId="8" fillId="10" borderId="1" xfId="0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2" fillId="13" borderId="8" xfId="0" applyFont="1" applyFill="1" applyBorder="1" applyAlignment="1">
      <alignment horizontal="center" vertical="center"/>
    </xf>
    <xf numFmtId="0" fontId="32" fillId="13" borderId="9" xfId="0" applyFont="1" applyFill="1" applyBorder="1" applyAlignment="1">
      <alignment horizontal="center" vertical="center"/>
    </xf>
    <xf numFmtId="0" fontId="32" fillId="13" borderId="10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/>
    </xf>
    <xf numFmtId="0" fontId="31" fillId="0" borderId="6" xfId="0" applyFont="1" applyFill="1" applyBorder="1" applyAlignment="1">
      <alignment horizontal="center" vertical="top"/>
    </xf>
    <xf numFmtId="0" fontId="31" fillId="0" borderId="15" xfId="0" applyFont="1" applyFill="1" applyBorder="1" applyAlignment="1">
      <alignment horizontal="center" vertical="top"/>
    </xf>
    <xf numFmtId="0" fontId="31" fillId="0" borderId="7" xfId="0" applyFont="1" applyFill="1" applyBorder="1" applyAlignment="1">
      <alignment horizontal="center" vertical="top"/>
    </xf>
    <xf numFmtId="0" fontId="13" fillId="3" borderId="3" xfId="0" applyFont="1" applyFill="1" applyBorder="1" applyAlignment="1">
      <alignment horizontal="left" wrapText="1"/>
    </xf>
    <xf numFmtId="0" fontId="13" fillId="3" borderId="4" xfId="0" applyFont="1" applyFill="1" applyBorder="1" applyAlignment="1">
      <alignment horizontal="left" wrapText="1"/>
    </xf>
    <xf numFmtId="0" fontId="13" fillId="0" borderId="3" xfId="0" applyFont="1" applyFill="1" applyBorder="1" applyAlignment="1">
      <alignment horizontal="left" wrapText="1"/>
    </xf>
    <xf numFmtId="0" fontId="13" fillId="0" borderId="4" xfId="0" applyFont="1" applyFill="1" applyBorder="1" applyAlignment="1">
      <alignment horizontal="left" wrapText="1"/>
    </xf>
    <xf numFmtId="0" fontId="13" fillId="4" borderId="3" xfId="0" applyFont="1" applyFill="1" applyBorder="1" applyAlignment="1">
      <alignment horizontal="left" wrapText="1"/>
    </xf>
    <xf numFmtId="0" fontId="13" fillId="4" borderId="4" xfId="0" applyFont="1" applyFill="1" applyBorder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/>
    </xf>
    <xf numFmtId="0" fontId="21" fillId="0" borderId="0" xfId="0" applyFont="1" applyBorder="1" applyAlignment="1">
      <alignment horizontal="right" vertical="top" wrapText="1"/>
    </xf>
    <xf numFmtId="0" fontId="23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top"/>
    </xf>
    <xf numFmtId="0" fontId="21" fillId="9" borderId="6" xfId="0" applyFont="1" applyFill="1" applyBorder="1" applyAlignment="1">
      <alignment horizontal="center" vertical="top"/>
    </xf>
    <xf numFmtId="0" fontId="21" fillId="9" borderId="7" xfId="0" applyFont="1" applyFill="1" applyBorder="1" applyAlignment="1">
      <alignment horizontal="center" vertical="top"/>
    </xf>
    <xf numFmtId="0" fontId="21" fillId="9" borderId="8" xfId="0" applyFont="1" applyFill="1" applyBorder="1" applyAlignment="1">
      <alignment horizontal="center" vertical="center"/>
    </xf>
    <xf numFmtId="0" fontId="21" fillId="9" borderId="9" xfId="0" applyFont="1" applyFill="1" applyBorder="1" applyAlignment="1">
      <alignment horizontal="center" vertical="center"/>
    </xf>
    <xf numFmtId="0" fontId="21" fillId="9" borderId="10" xfId="0" applyFont="1" applyFill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13" borderId="21" xfId="2" applyFont="1" applyFill="1" applyBorder="1" applyAlignment="1">
      <alignment horizontal="center" vertical="center"/>
    </xf>
    <xf numFmtId="0" fontId="3" fillId="13" borderId="22" xfId="2" applyFont="1" applyFill="1" applyBorder="1" applyAlignment="1">
      <alignment horizontal="center" vertical="center"/>
    </xf>
    <xf numFmtId="0" fontId="3" fillId="13" borderId="23" xfId="2" applyFont="1" applyFill="1" applyBorder="1" applyAlignment="1">
      <alignment horizontal="center" vertical="center"/>
    </xf>
    <xf numFmtId="0" fontId="3" fillId="13" borderId="24" xfId="2" applyFont="1" applyFill="1" applyBorder="1" applyAlignment="1">
      <alignment horizontal="center" vertical="center"/>
    </xf>
    <xf numFmtId="0" fontId="3" fillId="13" borderId="5" xfId="2" applyFont="1" applyFill="1" applyBorder="1" applyAlignment="1">
      <alignment horizontal="center" vertical="center"/>
    </xf>
    <xf numFmtId="0" fontId="3" fillId="13" borderId="17" xfId="2" applyFont="1" applyFill="1" applyBorder="1" applyAlignment="1">
      <alignment horizontal="center" vertical="center"/>
    </xf>
    <xf numFmtId="0" fontId="14" fillId="13" borderId="6" xfId="2" applyFont="1" applyFill="1" applyBorder="1" applyAlignment="1">
      <alignment horizontal="center" vertical="center"/>
    </xf>
    <xf numFmtId="0" fontId="14" fillId="13" borderId="15" xfId="2" applyFont="1" applyFill="1" applyBorder="1" applyAlignment="1">
      <alignment horizontal="center" vertical="center"/>
    </xf>
    <xf numFmtId="0" fontId="14" fillId="13" borderId="7" xfId="2" applyFont="1" applyFill="1" applyBorder="1" applyAlignment="1">
      <alignment horizontal="center" vertical="center"/>
    </xf>
    <xf numFmtId="0" fontId="3" fillId="13" borderId="8" xfId="2" applyFont="1" applyFill="1" applyBorder="1" applyAlignment="1">
      <alignment horizontal="center"/>
    </xf>
    <xf numFmtId="0" fontId="3" fillId="13" borderId="9" xfId="2" applyFont="1" applyFill="1" applyBorder="1" applyAlignment="1">
      <alignment horizontal="center"/>
    </xf>
    <xf numFmtId="0" fontId="14" fillId="13" borderId="1" xfId="2" applyFont="1" applyFill="1" applyBorder="1" applyAlignment="1">
      <alignment horizontal="center" vertical="center"/>
    </xf>
    <xf numFmtId="0" fontId="3" fillId="13" borderId="10" xfId="2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2" fillId="0" borderId="0" xfId="0" applyFont="1" applyFill="1" applyBorder="1" applyAlignment="1">
      <alignment horizontal="left"/>
    </xf>
  </cellXfs>
  <cellStyles count="3">
    <cellStyle name="เครื่องหมายจุลภาค" xfId="1" builtinId="3"/>
    <cellStyle name="ปกติ" xfId="0" builtinId="0"/>
    <cellStyle name="ปกติ 2" xfId="2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view="pageBreakPreview" zoomScaleSheetLayoutView="100" workbookViewId="0">
      <pane ySplit="4" topLeftCell="A5" activePane="bottomLeft" state="frozen"/>
      <selection pane="bottomLeft" activeCell="A9" sqref="A9"/>
    </sheetView>
  </sheetViews>
  <sheetFormatPr defaultRowHeight="21"/>
  <cols>
    <col min="1" max="1" width="41.25" style="1" customWidth="1"/>
    <col min="2" max="2" width="31.875" style="1" hidden="1" customWidth="1"/>
    <col min="3" max="3" width="7.75" style="1" customWidth="1"/>
    <col min="4" max="4" width="7.625" style="1" customWidth="1"/>
    <col min="5" max="5" width="7.5" style="1" customWidth="1"/>
    <col min="6" max="6" width="10.5" style="1" customWidth="1"/>
    <col min="7" max="7" width="10.875" style="1" customWidth="1"/>
    <col min="8" max="8" width="10.75" style="1" customWidth="1"/>
    <col min="9" max="9" width="12.5" style="1" customWidth="1"/>
    <col min="10" max="16384" width="9" style="1"/>
  </cols>
  <sheetData>
    <row r="1" spans="1:9" ht="33" customHeight="1">
      <c r="A1" s="318" t="s">
        <v>407</v>
      </c>
      <c r="B1" s="318"/>
      <c r="C1" s="318"/>
      <c r="D1" s="318"/>
      <c r="E1" s="318"/>
      <c r="F1" s="318"/>
      <c r="G1" s="318"/>
      <c r="H1" s="318"/>
      <c r="I1" s="318"/>
    </row>
    <row r="2" spans="1:9" ht="33" customHeight="1">
      <c r="A2" s="327" t="s">
        <v>87</v>
      </c>
      <c r="B2" s="327"/>
      <c r="C2" s="327"/>
      <c r="D2" s="327"/>
      <c r="E2" s="327"/>
      <c r="F2" s="327"/>
      <c r="G2" s="327"/>
      <c r="H2" s="327"/>
      <c r="I2" s="327"/>
    </row>
    <row r="3" spans="1:9" ht="23.25" customHeight="1">
      <c r="A3" s="320" t="s">
        <v>0</v>
      </c>
      <c r="B3" s="320" t="s">
        <v>5</v>
      </c>
      <c r="C3" s="322" t="s">
        <v>3</v>
      </c>
      <c r="D3" s="323"/>
      <c r="E3" s="324"/>
      <c r="F3" s="319" t="s">
        <v>6</v>
      </c>
      <c r="G3" s="319"/>
      <c r="H3" s="319"/>
      <c r="I3" s="325" t="s">
        <v>67</v>
      </c>
    </row>
    <row r="4" spans="1:9" ht="48.75" customHeight="1">
      <c r="A4" s="321"/>
      <c r="B4" s="321"/>
      <c r="C4" s="25" t="s">
        <v>69</v>
      </c>
      <c r="D4" s="25" t="s">
        <v>70</v>
      </c>
      <c r="E4" s="25" t="s">
        <v>72</v>
      </c>
      <c r="F4" s="21" t="s">
        <v>68</v>
      </c>
      <c r="G4" s="21" t="s">
        <v>71</v>
      </c>
      <c r="H4" s="22" t="s">
        <v>4</v>
      </c>
      <c r="I4" s="326"/>
    </row>
    <row r="5" spans="1:9" ht="255.75" hidden="1" customHeight="1">
      <c r="A5" s="5" t="s">
        <v>1</v>
      </c>
      <c r="B5" s="24" t="s">
        <v>73</v>
      </c>
      <c r="C5" s="6"/>
      <c r="D5" s="6"/>
      <c r="E5" s="6"/>
      <c r="F5" s="6"/>
      <c r="G5" s="6"/>
      <c r="H5" s="7"/>
      <c r="I5" s="9" t="s">
        <v>65</v>
      </c>
    </row>
    <row r="6" spans="1:9" ht="294" hidden="1" customHeight="1">
      <c r="A6" s="8" t="s">
        <v>2</v>
      </c>
      <c r="B6" s="23" t="s">
        <v>66</v>
      </c>
      <c r="C6" s="51"/>
      <c r="D6" s="51"/>
      <c r="E6" s="51"/>
      <c r="F6" s="51"/>
      <c r="G6" s="51"/>
      <c r="H6" s="52"/>
      <c r="I6" s="9"/>
    </row>
    <row r="7" spans="1:9" ht="75" hidden="1">
      <c r="A7" s="53" t="s">
        <v>85</v>
      </c>
      <c r="B7" s="23" t="s">
        <v>89</v>
      </c>
      <c r="C7" s="51"/>
      <c r="D7" s="51"/>
      <c r="E7" s="51"/>
      <c r="F7" s="51"/>
      <c r="G7" s="51"/>
      <c r="H7" s="52"/>
      <c r="I7" s="9"/>
    </row>
    <row r="8" spans="1:9" ht="86.25" hidden="1" customHeight="1">
      <c r="A8" s="53" t="s">
        <v>86</v>
      </c>
      <c r="B8" s="23" t="s">
        <v>88</v>
      </c>
      <c r="C8" s="51"/>
      <c r="D8" s="51"/>
      <c r="E8" s="51"/>
      <c r="F8" s="51"/>
      <c r="G8" s="51"/>
      <c r="H8" s="52"/>
      <c r="I8" s="9"/>
    </row>
    <row r="9" spans="1:9" ht="96" customHeight="1">
      <c r="A9" s="11" t="s">
        <v>7</v>
      </c>
      <c r="B9" s="12" t="s">
        <v>84</v>
      </c>
      <c r="C9" s="6"/>
      <c r="D9" s="6"/>
      <c r="E9" s="6"/>
      <c r="F9" s="6"/>
      <c r="G9" s="6"/>
      <c r="H9" s="7"/>
      <c r="I9" s="23"/>
    </row>
    <row r="10" spans="1:9" ht="90" customHeight="1">
      <c r="A10" s="11" t="s">
        <v>8</v>
      </c>
      <c r="B10" s="9"/>
      <c r="C10" s="6"/>
      <c r="D10" s="6"/>
      <c r="E10" s="6"/>
      <c r="F10" s="6"/>
      <c r="G10" s="6"/>
      <c r="H10" s="10"/>
      <c r="I10" s="6"/>
    </row>
    <row r="11" spans="1:9">
      <c r="H11" s="4"/>
    </row>
    <row r="12" spans="1:9">
      <c r="A12" s="13"/>
      <c r="H12" s="3"/>
    </row>
    <row r="13" spans="1:9">
      <c r="A13" s="13"/>
      <c r="H13" s="4"/>
    </row>
    <row r="14" spans="1:9">
      <c r="A14" s="13"/>
      <c r="H14" s="3"/>
    </row>
    <row r="15" spans="1:9">
      <c r="A15" s="13"/>
      <c r="B15" s="2"/>
      <c r="C15"/>
      <c r="H15" s="4"/>
    </row>
    <row r="16" spans="1:9">
      <c r="A16" s="14"/>
      <c r="B16" s="2"/>
      <c r="C16"/>
    </row>
    <row r="17" spans="1:3">
      <c r="A17" s="13"/>
      <c r="B17" s="2"/>
      <c r="C17" s="2"/>
    </row>
    <row r="18" spans="1:3">
      <c r="A18"/>
      <c r="B18"/>
      <c r="C18" s="2"/>
    </row>
    <row r="19" spans="1:3">
      <c r="A19"/>
      <c r="B19" s="2"/>
      <c r="C19" s="2"/>
    </row>
    <row r="20" spans="1:3">
      <c r="A20"/>
      <c r="B20"/>
      <c r="C20"/>
    </row>
  </sheetData>
  <mergeCells count="7">
    <mergeCell ref="A1:I1"/>
    <mergeCell ref="F3:H3"/>
    <mergeCell ref="A3:A4"/>
    <mergeCell ref="B3:B4"/>
    <mergeCell ref="C3:E3"/>
    <mergeCell ref="I3:I4"/>
    <mergeCell ref="A2:I2"/>
  </mergeCells>
  <printOptions horizontalCentered="1"/>
  <pageMargins left="0.11811023622047245" right="0.11811023622047245" top="0.35433070866141736" bottom="0.15748031496062992" header="0.31496062992125984" footer="0.31496062992125984"/>
  <pageSetup paperSize="9" orientation="landscape" verticalDpi="0" r:id="rId1"/>
  <rowBreaks count="1" manualBreakCount="1">
    <brk id="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00000"/>
  </sheetPr>
  <dimension ref="A1:X27"/>
  <sheetViews>
    <sheetView zoomScaleSheetLayoutView="100" workbookViewId="0">
      <pane ySplit="5" topLeftCell="A6" activePane="bottomLeft" state="frozen"/>
      <selection pane="bottomLeft" activeCell="A25" sqref="A25:XFD25"/>
    </sheetView>
  </sheetViews>
  <sheetFormatPr defaultRowHeight="21"/>
  <cols>
    <col min="1" max="1" width="18.25" customWidth="1"/>
    <col min="2" max="2" width="6.375" bestFit="1" customWidth="1"/>
    <col min="3" max="3" width="0" hidden="1" customWidth="1"/>
    <col min="4" max="4" width="0" style="141" hidden="1" customWidth="1"/>
    <col min="5" max="5" width="4.75" style="1" customWidth="1"/>
    <col min="6" max="6" width="4.875" style="1" customWidth="1"/>
    <col min="7" max="7" width="4.25" style="1" customWidth="1"/>
    <col min="8" max="8" width="7.125" style="142" customWidth="1"/>
    <col min="9" max="21" width="7.125" customWidth="1"/>
    <col min="22" max="22" width="12.25" customWidth="1"/>
  </cols>
  <sheetData>
    <row r="1" spans="1:24" ht="21" customHeight="1">
      <c r="A1" s="350" t="s">
        <v>473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</row>
    <row r="2" spans="1:24" ht="29.25" customHeight="1">
      <c r="A2" s="351" t="s">
        <v>422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</row>
    <row r="3" spans="1:24" ht="21" customHeight="1">
      <c r="A3" s="352" t="s">
        <v>104</v>
      </c>
      <c r="B3" s="353" t="s">
        <v>254</v>
      </c>
      <c r="C3" s="179"/>
      <c r="D3" s="179"/>
      <c r="E3" s="356" t="s">
        <v>406</v>
      </c>
      <c r="F3" s="357"/>
      <c r="G3" s="358"/>
      <c r="H3" s="366" t="s">
        <v>6</v>
      </c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181"/>
      <c r="V3" s="362" t="s">
        <v>113</v>
      </c>
    </row>
    <row r="4" spans="1:24" ht="15" customHeight="1">
      <c r="A4" s="352"/>
      <c r="B4" s="354"/>
      <c r="C4" s="175"/>
      <c r="D4" s="175"/>
      <c r="E4" s="359"/>
      <c r="F4" s="360"/>
      <c r="G4" s="361"/>
      <c r="H4" s="180" t="s">
        <v>395</v>
      </c>
      <c r="I4" s="182"/>
      <c r="J4" s="180" t="s">
        <v>396</v>
      </c>
      <c r="K4" s="180"/>
      <c r="L4" s="180" t="s">
        <v>397</v>
      </c>
      <c r="M4" s="180" t="s">
        <v>398</v>
      </c>
      <c r="N4" s="180" t="s">
        <v>399</v>
      </c>
      <c r="O4" s="180" t="s">
        <v>400</v>
      </c>
      <c r="P4" s="180" t="s">
        <v>401</v>
      </c>
      <c r="Q4" s="180" t="s">
        <v>402</v>
      </c>
      <c r="R4" s="180" t="s">
        <v>403</v>
      </c>
      <c r="S4" s="180" t="s">
        <v>404</v>
      </c>
      <c r="T4" s="363" t="s">
        <v>409</v>
      </c>
      <c r="U4" s="364"/>
      <c r="V4" s="362"/>
    </row>
    <row r="5" spans="1:24" ht="204.75">
      <c r="A5" s="352"/>
      <c r="B5" s="355"/>
      <c r="C5" s="175"/>
      <c r="D5" s="175"/>
      <c r="E5" s="178" t="s">
        <v>69</v>
      </c>
      <c r="F5" s="178" t="s">
        <v>70</v>
      </c>
      <c r="G5" s="178" t="s">
        <v>72</v>
      </c>
      <c r="H5" s="176" t="s">
        <v>412</v>
      </c>
      <c r="I5" s="176" t="s">
        <v>503</v>
      </c>
      <c r="J5" s="177" t="s">
        <v>408</v>
      </c>
      <c r="K5" s="177" t="s">
        <v>505</v>
      </c>
      <c r="L5" s="177" t="s">
        <v>413</v>
      </c>
      <c r="M5" s="177" t="s">
        <v>414</v>
      </c>
      <c r="N5" s="177" t="s">
        <v>415</v>
      </c>
      <c r="O5" s="177" t="s">
        <v>416</v>
      </c>
      <c r="P5" s="177" t="s">
        <v>417</v>
      </c>
      <c r="Q5" s="177" t="s">
        <v>418</v>
      </c>
      <c r="R5" s="177" t="s">
        <v>419</v>
      </c>
      <c r="S5" s="177" t="s">
        <v>405</v>
      </c>
      <c r="T5" s="177" t="s">
        <v>420</v>
      </c>
      <c r="U5" s="177" t="s">
        <v>421</v>
      </c>
      <c r="V5" s="362"/>
    </row>
    <row r="6" spans="1:24">
      <c r="A6" s="211" t="s">
        <v>265</v>
      </c>
      <c r="B6" s="195" t="s">
        <v>266</v>
      </c>
      <c r="C6" s="195">
        <v>105</v>
      </c>
      <c r="D6" s="196">
        <v>60</v>
      </c>
      <c r="E6" s="183"/>
      <c r="F6" s="183"/>
      <c r="G6" s="183"/>
      <c r="H6" s="215">
        <f t="shared" ref="H6:H13" si="0">+C6+D6</f>
        <v>165</v>
      </c>
      <c r="I6" s="213">
        <f>+H6*70%</f>
        <v>115.49999999999999</v>
      </c>
      <c r="J6" s="275"/>
      <c r="K6" s="275"/>
      <c r="L6" s="276"/>
      <c r="M6" s="276"/>
      <c r="N6" s="276"/>
      <c r="O6" s="276"/>
      <c r="P6" s="276"/>
      <c r="Q6" s="276"/>
      <c r="R6" s="276"/>
      <c r="S6" s="276"/>
      <c r="T6" s="275"/>
      <c r="U6" s="275"/>
      <c r="V6" s="212"/>
      <c r="X6" s="204"/>
    </row>
    <row r="7" spans="1:24">
      <c r="A7" s="211" t="s">
        <v>267</v>
      </c>
      <c r="B7" s="195" t="s">
        <v>266</v>
      </c>
      <c r="C7" s="195">
        <v>99</v>
      </c>
      <c r="D7" s="196">
        <v>21</v>
      </c>
      <c r="E7" s="183"/>
      <c r="F7" s="183"/>
      <c r="G7" s="183"/>
      <c r="H7" s="215">
        <f t="shared" si="0"/>
        <v>120</v>
      </c>
      <c r="I7" s="213">
        <f t="shared" ref="I7:I20" si="1">+H7*70%</f>
        <v>84</v>
      </c>
      <c r="J7" s="275"/>
      <c r="K7" s="275"/>
      <c r="L7" s="276"/>
      <c r="M7" s="276"/>
      <c r="N7" s="276"/>
      <c r="O7" s="276"/>
      <c r="P7" s="276"/>
      <c r="Q7" s="276"/>
      <c r="R7" s="276"/>
      <c r="S7" s="276"/>
      <c r="T7" s="275"/>
      <c r="U7" s="275"/>
      <c r="V7" s="212"/>
      <c r="X7" s="204"/>
    </row>
    <row r="8" spans="1:24" ht="37.5">
      <c r="A8" s="211" t="s">
        <v>268</v>
      </c>
      <c r="B8" s="195" t="s">
        <v>266</v>
      </c>
      <c r="C8" s="195">
        <v>96</v>
      </c>
      <c r="D8" s="196">
        <v>33</v>
      </c>
      <c r="E8" s="183"/>
      <c r="F8" s="183"/>
      <c r="G8" s="183"/>
      <c r="H8" s="215">
        <f t="shared" si="0"/>
        <v>129</v>
      </c>
      <c r="I8" s="213">
        <f t="shared" si="1"/>
        <v>90.3</v>
      </c>
      <c r="J8" s="275"/>
      <c r="K8" s="275"/>
      <c r="L8" s="276"/>
      <c r="M8" s="276"/>
      <c r="N8" s="276"/>
      <c r="O8" s="276"/>
      <c r="P8" s="276"/>
      <c r="Q8" s="276"/>
      <c r="R8" s="276"/>
      <c r="S8" s="276"/>
      <c r="T8" s="275"/>
      <c r="U8" s="275"/>
      <c r="V8" s="212"/>
      <c r="X8" s="204"/>
    </row>
    <row r="9" spans="1:24" ht="37.5">
      <c r="A9" s="211" t="s">
        <v>269</v>
      </c>
      <c r="B9" s="195" t="s">
        <v>266</v>
      </c>
      <c r="C9" s="195">
        <v>80</v>
      </c>
      <c r="D9" s="196">
        <v>1</v>
      </c>
      <c r="E9" s="183"/>
      <c r="F9" s="183"/>
      <c r="G9" s="183"/>
      <c r="H9" s="215">
        <f t="shared" si="0"/>
        <v>81</v>
      </c>
      <c r="I9" s="213">
        <f t="shared" si="1"/>
        <v>56.699999999999996</v>
      </c>
      <c r="J9" s="275"/>
      <c r="K9" s="275"/>
      <c r="L9" s="276"/>
      <c r="M9" s="276"/>
      <c r="N9" s="276"/>
      <c r="O9" s="276"/>
      <c r="P9" s="276"/>
      <c r="Q9" s="276"/>
      <c r="R9" s="276"/>
      <c r="S9" s="276"/>
      <c r="T9" s="275"/>
      <c r="U9" s="275"/>
      <c r="V9" s="212"/>
      <c r="X9" s="204"/>
    </row>
    <row r="10" spans="1:24">
      <c r="A10" s="211" t="s">
        <v>270</v>
      </c>
      <c r="B10" s="195" t="s">
        <v>266</v>
      </c>
      <c r="C10" s="195">
        <v>112</v>
      </c>
      <c r="D10" s="196">
        <v>48</v>
      </c>
      <c r="E10" s="183"/>
      <c r="F10" s="183"/>
      <c r="G10" s="183"/>
      <c r="H10" s="215">
        <f t="shared" si="0"/>
        <v>160</v>
      </c>
      <c r="I10" s="213">
        <f t="shared" si="1"/>
        <v>112</v>
      </c>
      <c r="J10" s="275"/>
      <c r="K10" s="275"/>
      <c r="L10" s="276"/>
      <c r="M10" s="276"/>
      <c r="N10" s="276"/>
      <c r="O10" s="276"/>
      <c r="P10" s="276"/>
      <c r="Q10" s="276"/>
      <c r="R10" s="276"/>
      <c r="S10" s="276"/>
      <c r="T10" s="275"/>
      <c r="U10" s="275"/>
      <c r="V10" s="212"/>
      <c r="X10" s="204"/>
    </row>
    <row r="11" spans="1:24">
      <c r="A11" s="211" t="s">
        <v>271</v>
      </c>
      <c r="B11" s="195" t="s">
        <v>266</v>
      </c>
      <c r="C11" s="195">
        <v>91</v>
      </c>
      <c r="D11" s="196">
        <v>61</v>
      </c>
      <c r="E11" s="183"/>
      <c r="F11" s="183"/>
      <c r="G11" s="183"/>
      <c r="H11" s="215">
        <f t="shared" si="0"/>
        <v>152</v>
      </c>
      <c r="I11" s="213">
        <f t="shared" si="1"/>
        <v>106.39999999999999</v>
      </c>
      <c r="J11" s="275"/>
      <c r="K11" s="275"/>
      <c r="L11" s="276"/>
      <c r="M11" s="276"/>
      <c r="N11" s="276"/>
      <c r="O11" s="276"/>
      <c r="P11" s="276"/>
      <c r="Q11" s="276"/>
      <c r="R11" s="276"/>
      <c r="S11" s="276"/>
      <c r="T11" s="275"/>
      <c r="U11" s="275"/>
      <c r="V11" s="212"/>
      <c r="X11" s="204"/>
    </row>
    <row r="12" spans="1:24">
      <c r="A12" s="211" t="s">
        <v>272</v>
      </c>
      <c r="B12" s="195" t="s">
        <v>266</v>
      </c>
      <c r="C12" s="195">
        <v>103</v>
      </c>
      <c r="D12" s="196">
        <v>18</v>
      </c>
      <c r="E12" s="183"/>
      <c r="F12" s="183"/>
      <c r="G12" s="183"/>
      <c r="H12" s="215">
        <f t="shared" si="0"/>
        <v>121</v>
      </c>
      <c r="I12" s="213">
        <f t="shared" si="1"/>
        <v>84.699999999999989</v>
      </c>
      <c r="J12" s="275"/>
      <c r="K12" s="275"/>
      <c r="L12" s="276"/>
      <c r="M12" s="276"/>
      <c r="N12" s="276"/>
      <c r="O12" s="276"/>
      <c r="P12" s="276"/>
      <c r="Q12" s="276"/>
      <c r="R12" s="276"/>
      <c r="S12" s="276"/>
      <c r="T12" s="275"/>
      <c r="U12" s="275"/>
      <c r="V12" s="212"/>
      <c r="X12" s="204"/>
    </row>
    <row r="13" spans="1:24" ht="18.75">
      <c r="A13" s="211" t="s">
        <v>273</v>
      </c>
      <c r="B13" s="195" t="s">
        <v>266</v>
      </c>
      <c r="C13" s="195">
        <v>109</v>
      </c>
      <c r="D13" s="196">
        <v>27</v>
      </c>
      <c r="E13" s="183"/>
      <c r="F13" s="183"/>
      <c r="G13" s="183"/>
      <c r="H13" s="215">
        <f t="shared" si="0"/>
        <v>136</v>
      </c>
      <c r="I13" s="213">
        <f t="shared" si="1"/>
        <v>95.199999999999989</v>
      </c>
      <c r="J13" s="275"/>
      <c r="K13" s="275"/>
      <c r="L13" s="276"/>
      <c r="M13" s="276"/>
      <c r="N13" s="276"/>
      <c r="O13" s="276"/>
      <c r="P13" s="276"/>
      <c r="Q13" s="276"/>
      <c r="R13" s="276"/>
      <c r="S13" s="276"/>
      <c r="T13" s="275"/>
      <c r="U13" s="275"/>
      <c r="V13" s="212"/>
    </row>
    <row r="14" spans="1:24">
      <c r="A14" s="205" t="s">
        <v>426</v>
      </c>
      <c r="B14" s="195" t="s">
        <v>266</v>
      </c>
      <c r="C14" s="195"/>
      <c r="D14" s="196"/>
      <c r="E14" s="183"/>
      <c r="F14" s="183"/>
      <c r="G14" s="183"/>
      <c r="H14" s="213">
        <v>0</v>
      </c>
      <c r="I14" s="213">
        <f t="shared" si="1"/>
        <v>0</v>
      </c>
      <c r="J14" s="275"/>
      <c r="K14" s="275"/>
      <c r="L14" s="276"/>
      <c r="M14" s="276"/>
      <c r="N14" s="276"/>
      <c r="O14" s="276"/>
      <c r="P14" s="276"/>
      <c r="Q14" s="276"/>
      <c r="R14" s="276"/>
      <c r="S14" s="276"/>
      <c r="T14" s="275"/>
      <c r="U14" s="275"/>
      <c r="V14" s="220"/>
      <c r="X14" s="204"/>
    </row>
    <row r="15" spans="1:24">
      <c r="A15" s="205" t="s">
        <v>427</v>
      </c>
      <c r="B15" s="195" t="s">
        <v>266</v>
      </c>
      <c r="C15" s="195"/>
      <c r="D15" s="196"/>
      <c r="E15" s="183"/>
      <c r="F15" s="183"/>
      <c r="G15" s="183"/>
      <c r="H15" s="213">
        <v>0</v>
      </c>
      <c r="I15" s="213">
        <f t="shared" si="1"/>
        <v>0</v>
      </c>
      <c r="J15" s="275"/>
      <c r="K15" s="275"/>
      <c r="L15" s="276"/>
      <c r="M15" s="276"/>
      <c r="N15" s="276"/>
      <c r="O15" s="276"/>
      <c r="P15" s="276"/>
      <c r="Q15" s="276"/>
      <c r="R15" s="276"/>
      <c r="S15" s="276"/>
      <c r="T15" s="275"/>
      <c r="U15" s="275"/>
      <c r="V15" s="220"/>
      <c r="X15" s="204"/>
    </row>
    <row r="16" spans="1:24" ht="37.5">
      <c r="A16" s="205" t="s">
        <v>428</v>
      </c>
      <c r="B16" s="195" t="s">
        <v>266</v>
      </c>
      <c r="C16" s="195"/>
      <c r="D16" s="196"/>
      <c r="E16" s="183"/>
      <c r="F16" s="183"/>
      <c r="G16" s="183"/>
      <c r="H16" s="213">
        <v>0</v>
      </c>
      <c r="I16" s="213">
        <f t="shared" si="1"/>
        <v>0</v>
      </c>
      <c r="J16" s="275"/>
      <c r="K16" s="275"/>
      <c r="L16" s="276"/>
      <c r="M16" s="276"/>
      <c r="N16" s="276"/>
      <c r="O16" s="276"/>
      <c r="P16" s="276"/>
      <c r="Q16" s="276"/>
      <c r="R16" s="276"/>
      <c r="S16" s="276"/>
      <c r="T16" s="275"/>
      <c r="U16" s="275"/>
      <c r="V16" s="220"/>
      <c r="X16" s="204"/>
    </row>
    <row r="17" spans="1:24">
      <c r="A17" s="205" t="s">
        <v>429</v>
      </c>
      <c r="B17" s="195" t="s">
        <v>266</v>
      </c>
      <c r="C17" s="195"/>
      <c r="D17" s="196"/>
      <c r="E17" s="183"/>
      <c r="F17" s="183"/>
      <c r="G17" s="183"/>
      <c r="H17" s="213">
        <v>0</v>
      </c>
      <c r="I17" s="213">
        <f t="shared" si="1"/>
        <v>0</v>
      </c>
      <c r="J17" s="275"/>
      <c r="K17" s="275"/>
      <c r="L17" s="276"/>
      <c r="M17" s="276"/>
      <c r="N17" s="276"/>
      <c r="O17" s="276"/>
      <c r="P17" s="276"/>
      <c r="Q17" s="276"/>
      <c r="R17" s="276"/>
      <c r="S17" s="276"/>
      <c r="T17" s="275"/>
      <c r="U17" s="275"/>
      <c r="V17" s="220"/>
      <c r="X17" s="204"/>
    </row>
    <row r="18" spans="1:24">
      <c r="A18" s="205" t="s">
        <v>430</v>
      </c>
      <c r="B18" s="195" t="s">
        <v>266</v>
      </c>
      <c r="C18" s="195"/>
      <c r="D18" s="196"/>
      <c r="E18" s="183"/>
      <c r="F18" s="183"/>
      <c r="G18" s="183"/>
      <c r="H18" s="213">
        <v>0</v>
      </c>
      <c r="I18" s="213">
        <f t="shared" si="1"/>
        <v>0</v>
      </c>
      <c r="J18" s="275"/>
      <c r="K18" s="275"/>
      <c r="L18" s="276"/>
      <c r="M18" s="276"/>
      <c r="N18" s="276"/>
      <c r="O18" s="276"/>
      <c r="P18" s="276"/>
      <c r="Q18" s="276"/>
      <c r="R18" s="276"/>
      <c r="S18" s="276"/>
      <c r="T18" s="275"/>
      <c r="U18" s="275"/>
      <c r="V18" s="220"/>
      <c r="X18" s="204"/>
    </row>
    <row r="19" spans="1:24" ht="37.5">
      <c r="A19" s="205" t="s">
        <v>431</v>
      </c>
      <c r="B19" s="195" t="s">
        <v>266</v>
      </c>
      <c r="C19" s="195"/>
      <c r="D19" s="196"/>
      <c r="E19" s="183"/>
      <c r="F19" s="183"/>
      <c r="G19" s="183"/>
      <c r="H19" s="213">
        <v>0</v>
      </c>
      <c r="I19" s="213">
        <f t="shared" si="1"/>
        <v>0</v>
      </c>
      <c r="J19" s="275"/>
      <c r="K19" s="275"/>
      <c r="L19" s="276"/>
      <c r="M19" s="276"/>
      <c r="N19" s="276"/>
      <c r="O19" s="276"/>
      <c r="P19" s="276"/>
      <c r="Q19" s="276"/>
      <c r="R19" s="276"/>
      <c r="S19" s="276"/>
      <c r="T19" s="275"/>
      <c r="U19" s="275"/>
      <c r="V19" s="220"/>
      <c r="X19" s="204"/>
    </row>
    <row r="20" spans="1:24">
      <c r="A20" s="371" t="s">
        <v>126</v>
      </c>
      <c r="B20" s="372"/>
      <c r="C20" s="372"/>
      <c r="D20" s="372"/>
      <c r="E20" s="372"/>
      <c r="F20" s="372"/>
      <c r="G20" s="373"/>
      <c r="H20" s="217">
        <f>SUM(H6:H13)</f>
        <v>1064</v>
      </c>
      <c r="I20" s="214">
        <f t="shared" si="1"/>
        <v>744.8</v>
      </c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32"/>
    </row>
    <row r="21" spans="1:24">
      <c r="X21" s="204"/>
    </row>
    <row r="22" spans="1:24" ht="23.25" customHeight="1">
      <c r="A22" s="184" t="s">
        <v>410</v>
      </c>
      <c r="B22" s="365" t="s">
        <v>411</v>
      </c>
      <c r="C22" s="365"/>
      <c r="D22" s="365"/>
      <c r="E22" s="365"/>
      <c r="F22" s="365"/>
      <c r="G22" s="365"/>
      <c r="H22" s="365"/>
      <c r="I22" s="365"/>
      <c r="J22" s="365"/>
      <c r="K22" s="365"/>
      <c r="L22" s="365"/>
      <c r="M22" s="365"/>
      <c r="N22" s="365"/>
      <c r="O22" s="365"/>
      <c r="P22" s="365"/>
      <c r="Q22" s="365"/>
      <c r="R22" s="365"/>
      <c r="S22" s="365"/>
      <c r="T22" s="365"/>
      <c r="U22" s="365"/>
      <c r="V22" s="365"/>
    </row>
    <row r="23" spans="1:24">
      <c r="B23" s="202" t="s">
        <v>506</v>
      </c>
      <c r="C23" s="201"/>
      <c r="D23" s="87"/>
      <c r="E23" s="201"/>
      <c r="F23" s="202"/>
      <c r="G23" s="202"/>
      <c r="H23" s="203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</row>
    <row r="24" spans="1:24" s="1" customFormat="1">
      <c r="A24"/>
      <c r="B24" s="1" t="s">
        <v>507</v>
      </c>
      <c r="C24"/>
      <c r="D24" s="141"/>
      <c r="E24" s="2"/>
      <c r="H24" s="237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4" s="1" customFormat="1">
      <c r="A25"/>
      <c r="B25"/>
      <c r="C25"/>
      <c r="D25" s="141"/>
      <c r="E25" s="2"/>
      <c r="H25" s="142"/>
      <c r="I25"/>
      <c r="J25"/>
      <c r="K25"/>
      <c r="L25"/>
      <c r="M25"/>
      <c r="N25"/>
      <c r="O25"/>
      <c r="P25"/>
      <c r="Q25"/>
      <c r="R25"/>
      <c r="S25"/>
      <c r="T25"/>
      <c r="U25"/>
      <c r="V25"/>
    </row>
    <row r="26" spans="1:24" s="1" customFormat="1">
      <c r="A26"/>
      <c r="B26"/>
      <c r="C26"/>
      <c r="D26" s="141"/>
      <c r="E26" s="2"/>
      <c r="H26" s="142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4" s="1" customFormat="1">
      <c r="A27"/>
      <c r="B27"/>
      <c r="C27"/>
      <c r="D27" s="141"/>
      <c r="E27"/>
      <c r="H27" s="142"/>
      <c r="I27"/>
      <c r="J27"/>
      <c r="K27"/>
      <c r="L27"/>
      <c r="M27"/>
      <c r="N27"/>
      <c r="O27"/>
      <c r="P27"/>
      <c r="Q27"/>
      <c r="R27"/>
      <c r="S27"/>
      <c r="T27"/>
      <c r="U27"/>
      <c r="V27"/>
    </row>
  </sheetData>
  <mergeCells count="10">
    <mergeCell ref="B22:V22"/>
    <mergeCell ref="A1:V1"/>
    <mergeCell ref="A2:V2"/>
    <mergeCell ref="A3:A5"/>
    <mergeCell ref="B3:B5"/>
    <mergeCell ref="E3:G4"/>
    <mergeCell ref="H3:T3"/>
    <mergeCell ref="V3:V5"/>
    <mergeCell ref="T4:U4"/>
    <mergeCell ref="A20:G20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0" orientation="landscape" verticalDpi="0" r:id="rId1"/>
  <rowBreaks count="1" manualBreakCount="1">
    <brk id="15" max="2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C00000"/>
  </sheetPr>
  <dimension ref="A1:M39"/>
  <sheetViews>
    <sheetView topLeftCell="A10" workbookViewId="0">
      <selection activeCell="A32" sqref="A32:D32"/>
    </sheetView>
  </sheetViews>
  <sheetFormatPr defaultRowHeight="14.25"/>
  <cols>
    <col min="1" max="1" width="29.75" customWidth="1"/>
    <col min="2" max="2" width="20.75" customWidth="1"/>
    <col min="3" max="3" width="19.875" customWidth="1"/>
    <col min="4" max="4" width="11" customWidth="1"/>
  </cols>
  <sheetData>
    <row r="1" spans="1:13" ht="21">
      <c r="A1" s="368" t="s">
        <v>568</v>
      </c>
      <c r="B1" s="368"/>
      <c r="C1" s="368"/>
      <c r="D1" s="368"/>
    </row>
    <row r="2" spans="1:13" ht="21">
      <c r="A2" s="327" t="s">
        <v>422</v>
      </c>
      <c r="B2" s="327"/>
      <c r="C2" s="327"/>
      <c r="D2" s="327"/>
    </row>
    <row r="3" spans="1:13" ht="21">
      <c r="A3" s="369" t="s">
        <v>104</v>
      </c>
      <c r="B3" s="369" t="s">
        <v>566</v>
      </c>
      <c r="C3" s="369"/>
      <c r="D3" s="370" t="s">
        <v>113</v>
      </c>
    </row>
    <row r="4" spans="1:13" ht="82.5" customHeight="1">
      <c r="A4" s="369"/>
      <c r="B4" s="297" t="s">
        <v>564</v>
      </c>
      <c r="C4" s="297" t="s">
        <v>565</v>
      </c>
      <c r="D4" s="370"/>
    </row>
    <row r="5" spans="1:13" ht="21">
      <c r="A5" s="302" t="s">
        <v>101</v>
      </c>
      <c r="B5" s="312"/>
      <c r="C5" s="312"/>
      <c r="D5" s="312"/>
    </row>
    <row r="6" spans="1:13" s="269" customFormat="1" ht="21">
      <c r="A6" s="191" t="s">
        <v>265</v>
      </c>
      <c r="B6" s="303"/>
      <c r="C6" s="304"/>
      <c r="D6" s="305"/>
      <c r="F6" s="250"/>
      <c r="G6" s="250"/>
      <c r="H6" s="250"/>
      <c r="I6" s="250"/>
      <c r="J6" s="202"/>
      <c r="K6" s="203"/>
      <c r="L6" s="201"/>
      <c r="M6" s="201"/>
    </row>
    <row r="7" spans="1:13" s="269" customFormat="1" ht="18.75">
      <c r="A7" s="191" t="s">
        <v>267</v>
      </c>
      <c r="B7" s="303"/>
      <c r="C7" s="304"/>
      <c r="D7" s="305"/>
    </row>
    <row r="8" spans="1:13" s="269" customFormat="1" ht="18.75">
      <c r="A8" s="191" t="s">
        <v>268</v>
      </c>
      <c r="B8" s="303"/>
      <c r="C8" s="304"/>
      <c r="D8" s="305"/>
    </row>
    <row r="9" spans="1:13" s="269" customFormat="1" ht="18.75">
      <c r="A9" s="191" t="s">
        <v>269</v>
      </c>
      <c r="B9" s="303"/>
      <c r="C9" s="304"/>
      <c r="D9" s="305"/>
    </row>
    <row r="10" spans="1:13" s="269" customFormat="1" ht="18.75">
      <c r="A10" s="191" t="s">
        <v>270</v>
      </c>
      <c r="B10" s="303"/>
      <c r="C10" s="304"/>
      <c r="D10" s="305"/>
    </row>
    <row r="11" spans="1:13" s="269" customFormat="1" ht="18.75">
      <c r="A11" s="191" t="s">
        <v>271</v>
      </c>
      <c r="B11" s="303"/>
      <c r="C11" s="304"/>
      <c r="D11" s="305"/>
    </row>
    <row r="12" spans="1:13" s="269" customFormat="1" ht="18.75">
      <c r="A12" s="191" t="s">
        <v>272</v>
      </c>
      <c r="B12" s="303"/>
      <c r="C12" s="304"/>
      <c r="D12" s="305"/>
    </row>
    <row r="13" spans="1:13" s="269" customFormat="1" ht="18.75">
      <c r="A13" s="191" t="s">
        <v>273</v>
      </c>
      <c r="B13" s="303"/>
      <c r="C13" s="304"/>
      <c r="D13" s="305"/>
    </row>
    <row r="14" spans="1:13" s="269" customFormat="1" ht="18.75">
      <c r="A14" s="191" t="s">
        <v>426</v>
      </c>
      <c r="B14" s="303"/>
      <c r="C14" s="304"/>
      <c r="D14" s="305"/>
    </row>
    <row r="15" spans="1:13" s="269" customFormat="1" ht="18.75">
      <c r="A15" s="191" t="s">
        <v>427</v>
      </c>
      <c r="B15" s="303"/>
      <c r="C15" s="304"/>
      <c r="D15" s="305"/>
    </row>
    <row r="16" spans="1:13" s="269" customFormat="1" ht="18.75">
      <c r="A16" s="191" t="s">
        <v>428</v>
      </c>
      <c r="B16" s="303"/>
      <c r="C16" s="304"/>
      <c r="D16" s="305"/>
    </row>
    <row r="17" spans="1:4" s="269" customFormat="1" ht="18.75">
      <c r="A17" s="191" t="s">
        <v>429</v>
      </c>
      <c r="B17" s="303"/>
      <c r="C17" s="304"/>
      <c r="D17" s="305"/>
    </row>
    <row r="18" spans="1:4" s="269" customFormat="1" ht="18.75">
      <c r="A18" s="191" t="s">
        <v>430</v>
      </c>
      <c r="B18" s="303"/>
      <c r="C18" s="304"/>
      <c r="D18" s="305"/>
    </row>
    <row r="19" spans="1:4" s="269" customFormat="1" ht="18.75">
      <c r="A19" s="219" t="s">
        <v>431</v>
      </c>
      <c r="B19" s="303"/>
      <c r="C19" s="304"/>
      <c r="D19" s="305"/>
    </row>
    <row r="20" spans="1:4" ht="21">
      <c r="A20" s="302" t="s">
        <v>515</v>
      </c>
      <c r="B20" s="310"/>
      <c r="C20" s="311"/>
      <c r="D20" s="312"/>
    </row>
    <row r="21" spans="1:4" s="285" customFormat="1" ht="21">
      <c r="A21" s="286" t="s">
        <v>545</v>
      </c>
      <c r="B21" s="306"/>
      <c r="C21" s="308"/>
      <c r="D21" s="309"/>
    </row>
    <row r="22" spans="1:4" s="285" customFormat="1" ht="21">
      <c r="A22" s="286" t="s">
        <v>546</v>
      </c>
      <c r="B22" s="306"/>
      <c r="C22" s="308"/>
      <c r="D22" s="309"/>
    </row>
    <row r="23" spans="1:4" s="285" customFormat="1" ht="21">
      <c r="A23" s="286" t="s">
        <v>547</v>
      </c>
      <c r="B23" s="306"/>
      <c r="C23" s="308"/>
      <c r="D23" s="309"/>
    </row>
    <row r="24" spans="1:4" s="285" customFormat="1" ht="21">
      <c r="A24" s="286" t="s">
        <v>548</v>
      </c>
      <c r="B24" s="306"/>
      <c r="C24" s="308"/>
      <c r="D24" s="309"/>
    </row>
    <row r="25" spans="1:4" ht="21">
      <c r="A25" s="286" t="s">
        <v>549</v>
      </c>
      <c r="B25" s="306"/>
      <c r="C25" s="307"/>
      <c r="D25" s="296"/>
    </row>
    <row r="26" spans="1:4" ht="21">
      <c r="A26" s="286" t="s">
        <v>550</v>
      </c>
      <c r="B26" s="306"/>
      <c r="C26" s="307"/>
      <c r="D26" s="296"/>
    </row>
    <row r="27" spans="1:4" ht="21">
      <c r="A27" s="302" t="s">
        <v>539</v>
      </c>
      <c r="B27" s="310"/>
      <c r="C27" s="311"/>
      <c r="D27" s="312"/>
    </row>
    <row r="28" spans="1:4" s="269" customFormat="1" ht="18.75">
      <c r="A28" s="205" t="s">
        <v>542</v>
      </c>
      <c r="B28" s="303"/>
      <c r="C28" s="304"/>
      <c r="D28" s="305"/>
    </row>
    <row r="29" spans="1:4" s="269" customFormat="1" ht="18.75">
      <c r="A29" s="205" t="s">
        <v>543</v>
      </c>
      <c r="B29" s="303"/>
      <c r="C29" s="304"/>
      <c r="D29" s="305"/>
    </row>
    <row r="30" spans="1:4" s="269" customFormat="1" ht="18.75">
      <c r="A30" s="205" t="s">
        <v>544</v>
      </c>
      <c r="B30" s="303"/>
      <c r="C30" s="304"/>
      <c r="D30" s="305"/>
    </row>
    <row r="31" spans="1:4" ht="18.75">
      <c r="A31" s="26"/>
      <c r="B31" s="26"/>
      <c r="C31" s="26"/>
      <c r="D31" s="26"/>
    </row>
    <row r="32" spans="1:4" ht="21">
      <c r="A32" s="420" t="s">
        <v>591</v>
      </c>
      <c r="B32" s="420"/>
      <c r="C32" s="420"/>
      <c r="D32" s="420"/>
    </row>
    <row r="33" spans="1:4" ht="18.75">
      <c r="A33" s="26"/>
      <c r="B33" s="26"/>
      <c r="C33" s="26"/>
      <c r="D33" s="26"/>
    </row>
    <row r="34" spans="1:4" ht="18.75">
      <c r="A34" s="26"/>
      <c r="B34" s="26"/>
      <c r="C34" s="26"/>
      <c r="D34" s="26"/>
    </row>
    <row r="35" spans="1:4" ht="18.75">
      <c r="A35" s="26"/>
      <c r="B35" s="26"/>
      <c r="C35" s="26"/>
      <c r="D35" s="26"/>
    </row>
    <row r="36" spans="1:4" ht="18.75">
      <c r="A36" s="26"/>
      <c r="B36" s="26"/>
      <c r="C36" s="26"/>
      <c r="D36" s="26"/>
    </row>
    <row r="37" spans="1:4" ht="18.75">
      <c r="A37" s="26"/>
      <c r="B37" s="26"/>
      <c r="C37" s="26"/>
      <c r="D37" s="26"/>
    </row>
    <row r="38" spans="1:4" ht="18.75">
      <c r="A38" s="26"/>
      <c r="B38" s="26"/>
      <c r="C38" s="26"/>
      <c r="D38" s="26"/>
    </row>
    <row r="39" spans="1:4" ht="18.75">
      <c r="A39" s="26"/>
      <c r="B39" s="26"/>
      <c r="C39" s="26"/>
      <c r="D39" s="26"/>
    </row>
  </sheetData>
  <mergeCells count="6">
    <mergeCell ref="A32:D32"/>
    <mergeCell ref="A1:D1"/>
    <mergeCell ref="A2:D2"/>
    <mergeCell ref="A3:A4"/>
    <mergeCell ref="B3:C3"/>
    <mergeCell ref="D3:D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C000"/>
  </sheetPr>
  <dimension ref="A1:AA32"/>
  <sheetViews>
    <sheetView topLeftCell="A7" zoomScaleSheetLayoutView="100" workbookViewId="0">
      <selection activeCell="A27" sqref="A27:B27"/>
    </sheetView>
  </sheetViews>
  <sheetFormatPr defaultRowHeight="21"/>
  <cols>
    <col min="1" max="1" width="29.25" customWidth="1"/>
    <col min="2" max="2" width="9" customWidth="1"/>
    <col min="3" max="3" width="0" hidden="1" customWidth="1"/>
    <col min="4" max="4" width="0" style="141" hidden="1" customWidth="1"/>
    <col min="5" max="5" width="4.375" style="1" customWidth="1"/>
    <col min="6" max="6" width="4.875" style="1" customWidth="1"/>
    <col min="7" max="7" width="4.25" style="1" customWidth="1"/>
    <col min="8" max="8" width="10" style="237" customWidth="1"/>
    <col min="9" max="9" width="10.875" customWidth="1"/>
    <col min="10" max="10" width="12.5" customWidth="1"/>
    <col min="11" max="11" width="11.875" customWidth="1"/>
    <col min="12" max="12" width="12.375" customWidth="1"/>
    <col min="13" max="13" width="12" customWidth="1"/>
    <col min="14" max="14" width="15.125" customWidth="1"/>
  </cols>
  <sheetData>
    <row r="1" spans="1:27" ht="23.25">
      <c r="A1" s="350" t="s">
        <v>508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</row>
    <row r="2" spans="1:27" ht="29.25" customHeight="1">
      <c r="A2" s="351" t="s">
        <v>563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292"/>
      <c r="P2" s="292"/>
      <c r="Q2" s="292"/>
      <c r="R2" s="292"/>
      <c r="S2" s="292"/>
      <c r="T2" s="292"/>
      <c r="U2" s="292"/>
      <c r="V2" s="292"/>
    </row>
    <row r="3" spans="1:27" ht="21" customHeight="1">
      <c r="A3" s="352" t="s">
        <v>104</v>
      </c>
      <c r="B3" s="352" t="s">
        <v>254</v>
      </c>
      <c r="C3" s="270"/>
      <c r="D3" s="270"/>
      <c r="E3" s="375" t="s">
        <v>406</v>
      </c>
      <c r="F3" s="375"/>
      <c r="G3" s="375"/>
      <c r="H3" s="376" t="s">
        <v>6</v>
      </c>
      <c r="I3" s="376"/>
      <c r="J3" s="376"/>
      <c r="K3" s="376"/>
      <c r="L3" s="376"/>
      <c r="M3" s="376"/>
      <c r="N3" s="362" t="s">
        <v>113</v>
      </c>
    </row>
    <row r="4" spans="1:27" ht="15" customHeight="1">
      <c r="A4" s="352"/>
      <c r="B4" s="352"/>
      <c r="C4" s="270"/>
      <c r="D4" s="270"/>
      <c r="E4" s="375"/>
      <c r="F4" s="375"/>
      <c r="G4" s="375"/>
      <c r="H4" s="376"/>
      <c r="I4" s="376"/>
      <c r="J4" s="376"/>
      <c r="K4" s="376"/>
      <c r="L4" s="376"/>
      <c r="M4" s="376"/>
      <c r="N4" s="362"/>
    </row>
    <row r="5" spans="1:27" ht="80.25" customHeight="1">
      <c r="A5" s="352"/>
      <c r="B5" s="352"/>
      <c r="C5" s="270"/>
      <c r="D5" s="270"/>
      <c r="E5" s="178" t="s">
        <v>69</v>
      </c>
      <c r="F5" s="178" t="s">
        <v>70</v>
      </c>
      <c r="G5" s="178" t="s">
        <v>72</v>
      </c>
      <c r="H5" s="176" t="s">
        <v>510</v>
      </c>
      <c r="I5" s="176" t="s">
        <v>509</v>
      </c>
      <c r="J5" s="176" t="s">
        <v>512</v>
      </c>
      <c r="K5" s="176" t="s">
        <v>514</v>
      </c>
      <c r="L5" s="176" t="s">
        <v>511</v>
      </c>
      <c r="M5" s="176" t="s">
        <v>513</v>
      </c>
      <c r="N5" s="362"/>
    </row>
    <row r="6" spans="1:27">
      <c r="A6" s="198" t="s">
        <v>101</v>
      </c>
      <c r="B6" s="198"/>
      <c r="C6" s="270"/>
      <c r="D6" s="270"/>
      <c r="E6" s="178"/>
      <c r="F6" s="178"/>
      <c r="G6" s="178"/>
      <c r="H6" s="176"/>
      <c r="I6" s="176"/>
      <c r="J6" s="176"/>
      <c r="K6" s="176"/>
      <c r="L6" s="176"/>
      <c r="M6" s="176"/>
      <c r="N6" s="199"/>
    </row>
    <row r="7" spans="1:27" s="269" customFormat="1">
      <c r="A7" s="191" t="s">
        <v>289</v>
      </c>
      <c r="B7" s="192" t="s">
        <v>440</v>
      </c>
      <c r="C7" s="192">
        <v>41</v>
      </c>
      <c r="D7" s="266">
        <v>0</v>
      </c>
      <c r="E7" s="34"/>
      <c r="F7" s="34"/>
      <c r="G7" s="34"/>
      <c r="H7" s="249">
        <v>52</v>
      </c>
      <c r="I7" s="249">
        <f>+H7*20%</f>
        <v>10.4</v>
      </c>
      <c r="J7" s="185"/>
      <c r="K7" s="272"/>
      <c r="L7" s="272"/>
      <c r="M7" s="272"/>
      <c r="N7" s="207"/>
      <c r="O7" s="267"/>
      <c r="P7" s="268"/>
      <c r="S7" s="251"/>
      <c r="T7" s="250"/>
      <c r="U7" s="250"/>
      <c r="V7" s="250"/>
      <c r="W7" s="250"/>
      <c r="X7" s="202"/>
      <c r="Y7" s="203"/>
      <c r="Z7" s="201"/>
      <c r="AA7" s="201"/>
    </row>
    <row r="8" spans="1:27" s="269" customFormat="1" ht="18.75">
      <c r="A8" s="191" t="s">
        <v>434</v>
      </c>
      <c r="B8" s="192"/>
      <c r="C8" s="192">
        <v>33</v>
      </c>
      <c r="D8" s="266">
        <v>0</v>
      </c>
      <c r="E8" s="183"/>
      <c r="F8" s="183"/>
      <c r="G8" s="183"/>
      <c r="H8" s="249"/>
      <c r="I8" s="249"/>
      <c r="J8" s="185"/>
      <c r="K8" s="272"/>
      <c r="L8" s="272"/>
      <c r="M8" s="272"/>
      <c r="N8" s="207"/>
      <c r="O8" s="267"/>
      <c r="P8" s="268"/>
    </row>
    <row r="9" spans="1:27" s="269" customFormat="1" ht="18.75">
      <c r="A9" s="191" t="s">
        <v>445</v>
      </c>
      <c r="B9" s="192" t="s">
        <v>441</v>
      </c>
      <c r="C9" s="192">
        <v>31</v>
      </c>
      <c r="D9" s="266">
        <v>0</v>
      </c>
      <c r="E9" s="183"/>
      <c r="F9" s="183"/>
      <c r="G9" s="183"/>
      <c r="H9" s="249">
        <v>25</v>
      </c>
      <c r="I9" s="249">
        <f t="shared" ref="I9:I20" si="0">+H9*20%</f>
        <v>5</v>
      </c>
      <c r="J9" s="185"/>
      <c r="K9" s="272"/>
      <c r="L9" s="272"/>
      <c r="M9" s="272"/>
      <c r="N9" s="207"/>
      <c r="O9" s="267"/>
      <c r="P9" s="268"/>
    </row>
    <row r="10" spans="1:27" s="269" customFormat="1" ht="18.75">
      <c r="A10" s="191" t="s">
        <v>435</v>
      </c>
      <c r="B10" s="192" t="s">
        <v>441</v>
      </c>
      <c r="C10" s="192"/>
      <c r="D10" s="266"/>
      <c r="E10" s="183"/>
      <c r="F10" s="183"/>
      <c r="G10" s="183"/>
      <c r="H10" s="249">
        <v>67</v>
      </c>
      <c r="I10" s="249">
        <f t="shared" si="0"/>
        <v>13.4</v>
      </c>
      <c r="J10" s="185"/>
      <c r="K10" s="272"/>
      <c r="L10" s="272"/>
      <c r="M10" s="272"/>
      <c r="N10" s="207"/>
      <c r="O10" s="267"/>
      <c r="P10" s="268"/>
    </row>
    <row r="11" spans="1:27" s="269" customFormat="1" ht="18.75">
      <c r="A11" s="191" t="s">
        <v>436</v>
      </c>
      <c r="B11" s="192" t="s">
        <v>441</v>
      </c>
      <c r="C11" s="192"/>
      <c r="D11" s="266"/>
      <c r="E11" s="183"/>
      <c r="F11" s="183"/>
      <c r="G11" s="183"/>
      <c r="H11" s="249">
        <v>53</v>
      </c>
      <c r="I11" s="249">
        <f t="shared" si="0"/>
        <v>10.600000000000001</v>
      </c>
      <c r="J11" s="185"/>
      <c r="K11" s="272"/>
      <c r="L11" s="272"/>
      <c r="M11" s="272"/>
      <c r="N11" s="207"/>
      <c r="O11" s="267"/>
      <c r="P11" s="268"/>
    </row>
    <row r="12" spans="1:27" s="269" customFormat="1" ht="18.75">
      <c r="A12" s="191" t="s">
        <v>437</v>
      </c>
      <c r="B12" s="192" t="s">
        <v>441</v>
      </c>
      <c r="C12" s="192"/>
      <c r="D12" s="266"/>
      <c r="E12" s="183"/>
      <c r="F12" s="183"/>
      <c r="G12" s="183"/>
      <c r="H12" s="249">
        <v>45</v>
      </c>
      <c r="I12" s="249">
        <f t="shared" si="0"/>
        <v>9</v>
      </c>
      <c r="J12" s="185"/>
      <c r="K12" s="272"/>
      <c r="L12" s="272"/>
      <c r="M12" s="272"/>
      <c r="N12" s="207"/>
      <c r="O12" s="267"/>
      <c r="P12" s="268"/>
    </row>
    <row r="13" spans="1:27" s="269" customFormat="1" ht="18.75">
      <c r="A13" s="191" t="s">
        <v>438</v>
      </c>
      <c r="B13" s="192" t="s">
        <v>441</v>
      </c>
      <c r="C13" s="192"/>
      <c r="D13" s="266"/>
      <c r="E13" s="183"/>
      <c r="F13" s="183"/>
      <c r="G13" s="183"/>
      <c r="H13" s="249">
        <v>66</v>
      </c>
      <c r="I13" s="249">
        <f t="shared" si="0"/>
        <v>13.200000000000001</v>
      </c>
      <c r="J13" s="185"/>
      <c r="K13" s="272"/>
      <c r="L13" s="272"/>
      <c r="M13" s="272"/>
      <c r="N13" s="207"/>
      <c r="O13" s="267"/>
      <c r="P13" s="268"/>
    </row>
    <row r="14" spans="1:27" s="269" customFormat="1" ht="18.75">
      <c r="A14" s="191" t="s">
        <v>439</v>
      </c>
      <c r="B14" s="192" t="s">
        <v>441</v>
      </c>
      <c r="C14" s="192"/>
      <c r="D14" s="266"/>
      <c r="E14" s="183"/>
      <c r="F14" s="183"/>
      <c r="G14" s="183"/>
      <c r="H14" s="249">
        <v>137</v>
      </c>
      <c r="I14" s="249">
        <f>+H14*20%</f>
        <v>27.400000000000002</v>
      </c>
      <c r="J14" s="185"/>
      <c r="K14" s="272"/>
      <c r="L14" s="272"/>
      <c r="M14" s="272"/>
      <c r="N14" s="207"/>
      <c r="O14" s="267"/>
      <c r="P14" s="268"/>
    </row>
    <row r="15" spans="1:27" s="269" customFormat="1" ht="18.75">
      <c r="A15" s="191" t="s">
        <v>446</v>
      </c>
      <c r="B15" s="192"/>
      <c r="C15" s="192"/>
      <c r="D15" s="266"/>
      <c r="E15" s="183"/>
      <c r="F15" s="183"/>
      <c r="G15" s="183"/>
      <c r="H15" s="249"/>
      <c r="I15" s="249"/>
      <c r="J15" s="185"/>
      <c r="K15" s="272"/>
      <c r="L15" s="272"/>
      <c r="M15" s="272"/>
      <c r="N15" s="207"/>
      <c r="O15" s="267"/>
      <c r="P15" s="268"/>
    </row>
    <row r="16" spans="1:27" s="269" customFormat="1" ht="18.75">
      <c r="A16" s="191" t="s">
        <v>447</v>
      </c>
      <c r="B16" s="192" t="s">
        <v>442</v>
      </c>
      <c r="C16" s="192">
        <v>54</v>
      </c>
      <c r="D16" s="266">
        <v>0</v>
      </c>
      <c r="E16" s="183"/>
      <c r="F16" s="183"/>
      <c r="G16" s="183"/>
      <c r="H16" s="249">
        <v>168</v>
      </c>
      <c r="I16" s="249">
        <f t="shared" si="0"/>
        <v>33.6</v>
      </c>
      <c r="J16" s="185"/>
      <c r="K16" s="272"/>
      <c r="L16" s="272"/>
      <c r="M16" s="272"/>
      <c r="N16" s="207"/>
      <c r="O16" s="267"/>
      <c r="P16" s="268"/>
    </row>
    <row r="17" spans="1:16" s="269" customFormat="1" ht="18.75">
      <c r="A17" s="191" t="s">
        <v>447</v>
      </c>
      <c r="B17" s="192" t="s">
        <v>443</v>
      </c>
      <c r="C17" s="192">
        <v>24</v>
      </c>
      <c r="D17" s="266">
        <v>0</v>
      </c>
      <c r="E17" s="34"/>
      <c r="F17" s="34"/>
      <c r="G17" s="34"/>
      <c r="H17" s="249">
        <v>1</v>
      </c>
      <c r="I17" s="249">
        <v>1</v>
      </c>
      <c r="J17" s="185"/>
      <c r="K17" s="272"/>
      <c r="L17" s="272"/>
      <c r="M17" s="272"/>
      <c r="N17" s="207"/>
      <c r="O17" s="267"/>
      <c r="P17" s="268"/>
    </row>
    <row r="18" spans="1:16" s="269" customFormat="1" ht="18.75">
      <c r="A18" s="191" t="s">
        <v>448</v>
      </c>
      <c r="B18" s="192" t="s">
        <v>444</v>
      </c>
      <c r="C18" s="192">
        <v>18</v>
      </c>
      <c r="D18" s="266">
        <v>0</v>
      </c>
      <c r="E18" s="34"/>
      <c r="F18" s="34"/>
      <c r="G18" s="34"/>
      <c r="H18" s="249">
        <v>11</v>
      </c>
      <c r="I18" s="249">
        <f t="shared" si="0"/>
        <v>2.2000000000000002</v>
      </c>
      <c r="J18" s="185"/>
      <c r="K18" s="272"/>
      <c r="L18" s="272"/>
      <c r="M18" s="272"/>
      <c r="N18" s="207"/>
      <c r="O18" s="267"/>
      <c r="P18" s="268"/>
    </row>
    <row r="19" spans="1:16" s="269" customFormat="1" ht="18.75">
      <c r="A19" s="191" t="s">
        <v>449</v>
      </c>
      <c r="B19" s="192" t="s">
        <v>451</v>
      </c>
      <c r="C19" s="192">
        <v>74</v>
      </c>
      <c r="D19" s="266">
        <v>0</v>
      </c>
      <c r="E19" s="34"/>
      <c r="F19" s="34"/>
      <c r="G19" s="34"/>
      <c r="H19" s="249">
        <v>0</v>
      </c>
      <c r="I19" s="249">
        <f t="shared" si="0"/>
        <v>0</v>
      </c>
      <c r="J19" s="185"/>
      <c r="K19" s="272"/>
      <c r="L19" s="272"/>
      <c r="M19" s="272"/>
      <c r="N19" s="207"/>
      <c r="O19" s="267"/>
      <c r="P19" s="268"/>
    </row>
    <row r="20" spans="1:16" s="269" customFormat="1" ht="18.75">
      <c r="A20" s="219" t="s">
        <v>450</v>
      </c>
      <c r="B20" s="192" t="s">
        <v>441</v>
      </c>
      <c r="C20" s="192"/>
      <c r="D20" s="266"/>
      <c r="E20" s="34"/>
      <c r="F20" s="34"/>
      <c r="G20" s="34"/>
      <c r="H20" s="249">
        <v>0</v>
      </c>
      <c r="I20" s="249">
        <f t="shared" si="0"/>
        <v>0</v>
      </c>
      <c r="J20" s="185"/>
      <c r="K20" s="272"/>
      <c r="L20" s="272"/>
      <c r="M20" s="272"/>
      <c r="N20" s="207"/>
      <c r="O20" s="267"/>
      <c r="P20" s="268"/>
    </row>
    <row r="21" spans="1:16">
      <c r="A21" s="198" t="s">
        <v>515</v>
      </c>
      <c r="B21" s="198"/>
      <c r="C21" s="270"/>
      <c r="D21" s="270"/>
      <c r="E21" s="178"/>
      <c r="F21" s="178"/>
      <c r="G21" s="178"/>
      <c r="H21" s="176"/>
      <c r="I21" s="288"/>
      <c r="J21" s="176"/>
      <c r="K21" s="176"/>
      <c r="L21" s="176"/>
      <c r="M21" s="176"/>
      <c r="N21" s="199"/>
      <c r="O21" s="208"/>
      <c r="P21" s="209"/>
    </row>
    <row r="22" spans="1:16" s="285" customFormat="1">
      <c r="A22" s="286" t="s">
        <v>554</v>
      </c>
      <c r="B22" s="293" t="s">
        <v>555</v>
      </c>
      <c r="C22" s="294"/>
      <c r="D22" s="294"/>
      <c r="E22" s="281"/>
      <c r="F22" s="281"/>
      <c r="G22" s="281"/>
      <c r="H22" s="289">
        <v>12</v>
      </c>
      <c r="I22" s="249">
        <f>+H22*20%</f>
        <v>2.4000000000000004</v>
      </c>
      <c r="J22" s="233"/>
      <c r="K22" s="233"/>
      <c r="L22" s="233"/>
      <c r="M22" s="233"/>
      <c r="N22" s="283"/>
      <c r="O22" s="208"/>
      <c r="P22" s="284"/>
    </row>
    <row r="23" spans="1:16">
      <c r="A23" s="198" t="s">
        <v>539</v>
      </c>
      <c r="B23" s="198"/>
      <c r="C23" s="270"/>
      <c r="D23" s="270"/>
      <c r="E23" s="178"/>
      <c r="F23" s="178"/>
      <c r="G23" s="178"/>
      <c r="H23" s="287">
        <f t="shared" ref="H23" si="1">+C23+D23</f>
        <v>0</v>
      </c>
      <c r="I23" s="287">
        <f t="shared" ref="I23:I24" si="2">+H23*20%</f>
        <v>0</v>
      </c>
      <c r="J23" s="176"/>
      <c r="K23" s="176"/>
      <c r="L23" s="176"/>
      <c r="M23" s="176"/>
      <c r="N23" s="199"/>
      <c r="O23" s="208"/>
      <c r="P23" s="209"/>
    </row>
    <row r="24" spans="1:16" s="269" customFormat="1" ht="18.75">
      <c r="A24" s="205" t="s">
        <v>556</v>
      </c>
      <c r="B24" s="192" t="s">
        <v>541</v>
      </c>
      <c r="C24" s="192"/>
      <c r="D24" s="266"/>
      <c r="E24" s="34"/>
      <c r="F24" s="34"/>
      <c r="G24" s="34"/>
      <c r="H24" s="249">
        <v>0</v>
      </c>
      <c r="I24" s="249">
        <f t="shared" si="2"/>
        <v>0</v>
      </c>
      <c r="J24" s="185"/>
      <c r="K24" s="272"/>
      <c r="L24" s="272"/>
      <c r="M24" s="272"/>
      <c r="N24" s="207"/>
      <c r="O24" s="267"/>
      <c r="P24" s="268"/>
    </row>
    <row r="25" spans="1:16">
      <c r="A25" s="374" t="s">
        <v>126</v>
      </c>
      <c r="B25" s="374"/>
      <c r="C25" s="374"/>
      <c r="D25" s="374"/>
      <c r="E25" s="374"/>
      <c r="F25" s="374"/>
      <c r="G25" s="374"/>
      <c r="H25" s="291">
        <f>SUM(H7:H24)</f>
        <v>637</v>
      </c>
      <c r="I25" s="249">
        <f>+H25*20%</f>
        <v>127.4</v>
      </c>
      <c r="J25" s="249"/>
      <c r="K25" s="249"/>
      <c r="L25" s="249"/>
      <c r="M25" s="249"/>
      <c r="N25" s="221"/>
    </row>
    <row r="26" spans="1:16">
      <c r="P26" s="201"/>
    </row>
    <row r="27" spans="1:16">
      <c r="A27" s="184" t="s">
        <v>410</v>
      </c>
      <c r="B27" s="1" t="s">
        <v>507</v>
      </c>
      <c r="K27" s="201"/>
      <c r="L27" s="201"/>
      <c r="M27" s="201"/>
      <c r="N27" s="201"/>
    </row>
    <row r="28" spans="1:16">
      <c r="G28" s="250"/>
      <c r="H28" s="250"/>
      <c r="I28" s="250"/>
      <c r="J28" s="1"/>
      <c r="K28" s="1"/>
      <c r="M28" s="1"/>
    </row>
    <row r="29" spans="1:16">
      <c r="E29" s="2"/>
    </row>
    <row r="30" spans="1:16">
      <c r="E30" s="2"/>
    </row>
    <row r="31" spans="1:16">
      <c r="E31" s="2"/>
    </row>
    <row r="32" spans="1:16">
      <c r="E32"/>
    </row>
  </sheetData>
  <mergeCells count="8">
    <mergeCell ref="A25:G25"/>
    <mergeCell ref="A1:N1"/>
    <mergeCell ref="A2:N2"/>
    <mergeCell ref="A3:A5"/>
    <mergeCell ref="B3:B5"/>
    <mergeCell ref="E3:G4"/>
    <mergeCell ref="H3:M4"/>
    <mergeCell ref="N3:N5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2" orientation="landscape" verticalDpi="0" r:id="rId1"/>
  <rowBreaks count="1" manualBreakCount="1">
    <brk id="27" max="1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C000"/>
  </sheetPr>
  <dimension ref="A1:V24"/>
  <sheetViews>
    <sheetView view="pageBreakPreview" topLeftCell="A16" zoomScaleSheetLayoutView="100" workbookViewId="0">
      <selection activeCell="R9" sqref="R9"/>
    </sheetView>
  </sheetViews>
  <sheetFormatPr defaultRowHeight="21"/>
  <cols>
    <col min="1" max="1" width="16.625" customWidth="1"/>
    <col min="2" max="2" width="7.25" customWidth="1"/>
    <col min="3" max="3" width="0" hidden="1" customWidth="1"/>
    <col min="4" max="4" width="0" style="141" hidden="1" customWidth="1"/>
    <col min="5" max="5" width="4.75" style="1" customWidth="1"/>
    <col min="6" max="6" width="4.875" style="1" customWidth="1"/>
    <col min="7" max="7" width="4.25" style="1" customWidth="1"/>
    <col min="8" max="8" width="7.125" style="142" customWidth="1"/>
    <col min="9" max="21" width="7.125" customWidth="1"/>
    <col min="22" max="22" width="10" customWidth="1"/>
  </cols>
  <sheetData>
    <row r="1" spans="1:22" ht="21" customHeight="1">
      <c r="A1" s="350" t="s">
        <v>473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</row>
    <row r="2" spans="1:22" ht="29.25" customHeight="1">
      <c r="A2" s="351" t="s">
        <v>563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</row>
    <row r="3" spans="1:22" ht="21" customHeight="1">
      <c r="A3" s="352" t="s">
        <v>104</v>
      </c>
      <c r="B3" s="353" t="s">
        <v>254</v>
      </c>
      <c r="C3" s="179"/>
      <c r="D3" s="179"/>
      <c r="E3" s="356" t="s">
        <v>406</v>
      </c>
      <c r="F3" s="357"/>
      <c r="G3" s="358"/>
      <c r="H3" s="366" t="s">
        <v>6</v>
      </c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181"/>
      <c r="V3" s="362" t="s">
        <v>113</v>
      </c>
    </row>
    <row r="4" spans="1:22" ht="15" customHeight="1">
      <c r="A4" s="352"/>
      <c r="B4" s="354"/>
      <c r="C4" s="175"/>
      <c r="D4" s="175"/>
      <c r="E4" s="359"/>
      <c r="F4" s="360"/>
      <c r="G4" s="361"/>
      <c r="H4" s="180" t="s">
        <v>395</v>
      </c>
      <c r="I4" s="182"/>
      <c r="J4" s="180" t="s">
        <v>396</v>
      </c>
      <c r="K4" s="180"/>
      <c r="L4" s="180" t="s">
        <v>397</v>
      </c>
      <c r="M4" s="180" t="s">
        <v>398</v>
      </c>
      <c r="N4" s="180" t="s">
        <v>399</v>
      </c>
      <c r="O4" s="180" t="s">
        <v>400</v>
      </c>
      <c r="P4" s="180" t="s">
        <v>401</v>
      </c>
      <c r="Q4" s="180" t="s">
        <v>402</v>
      </c>
      <c r="R4" s="180" t="s">
        <v>403</v>
      </c>
      <c r="S4" s="180" t="s">
        <v>404</v>
      </c>
      <c r="T4" s="363" t="s">
        <v>409</v>
      </c>
      <c r="U4" s="364"/>
      <c r="V4" s="362"/>
    </row>
    <row r="5" spans="1:22" ht="204.75">
      <c r="A5" s="352"/>
      <c r="B5" s="355"/>
      <c r="C5" s="175"/>
      <c r="D5" s="175"/>
      <c r="E5" s="178" t="s">
        <v>69</v>
      </c>
      <c r="F5" s="178" t="s">
        <v>70</v>
      </c>
      <c r="G5" s="178" t="s">
        <v>72</v>
      </c>
      <c r="H5" s="176" t="s">
        <v>412</v>
      </c>
      <c r="I5" s="176" t="s">
        <v>503</v>
      </c>
      <c r="J5" s="177" t="s">
        <v>408</v>
      </c>
      <c r="K5" s="177" t="s">
        <v>505</v>
      </c>
      <c r="L5" s="177" t="s">
        <v>413</v>
      </c>
      <c r="M5" s="177" t="s">
        <v>414</v>
      </c>
      <c r="N5" s="177" t="s">
        <v>415</v>
      </c>
      <c r="O5" s="177" t="s">
        <v>416</v>
      </c>
      <c r="P5" s="177" t="s">
        <v>417</v>
      </c>
      <c r="Q5" s="177" t="s">
        <v>418</v>
      </c>
      <c r="R5" s="177" t="s">
        <v>419</v>
      </c>
      <c r="S5" s="177" t="s">
        <v>405</v>
      </c>
      <c r="T5" s="177" t="s">
        <v>420</v>
      </c>
      <c r="U5" s="177" t="s">
        <v>421</v>
      </c>
      <c r="V5" s="362"/>
    </row>
    <row r="6" spans="1:22" ht="18.75">
      <c r="A6" s="216" t="s">
        <v>289</v>
      </c>
      <c r="B6" s="195" t="s">
        <v>440</v>
      </c>
      <c r="C6" s="195"/>
      <c r="D6" s="196"/>
      <c r="E6" s="183"/>
      <c r="F6" s="183"/>
      <c r="G6" s="183"/>
      <c r="H6" s="215">
        <v>52</v>
      </c>
      <c r="I6" s="213">
        <f t="shared" ref="I6:I20" si="0">+H6*70%</f>
        <v>36.4</v>
      </c>
      <c r="J6" s="275"/>
      <c r="K6" s="275"/>
      <c r="L6" s="276"/>
      <c r="M6" s="276"/>
      <c r="N6" s="276"/>
      <c r="O6" s="276"/>
      <c r="P6" s="276"/>
      <c r="Q6" s="276"/>
      <c r="R6" s="276"/>
      <c r="S6" s="276"/>
      <c r="T6" s="275"/>
      <c r="U6" s="275"/>
      <c r="V6" s="207"/>
    </row>
    <row r="7" spans="1:22" ht="18.75">
      <c r="A7" s="216" t="s">
        <v>434</v>
      </c>
      <c r="B7" s="195"/>
      <c r="C7" s="195"/>
      <c r="D7" s="196"/>
      <c r="E7" s="183"/>
      <c r="F7" s="183"/>
      <c r="G7" s="183"/>
      <c r="H7" s="215"/>
      <c r="I7" s="213"/>
      <c r="J7" s="275"/>
      <c r="K7" s="275"/>
      <c r="L7" s="276"/>
      <c r="M7" s="276"/>
      <c r="N7" s="276"/>
      <c r="O7" s="276"/>
      <c r="P7" s="276"/>
      <c r="Q7" s="276"/>
      <c r="R7" s="276"/>
      <c r="S7" s="276"/>
      <c r="T7" s="275"/>
      <c r="U7" s="275"/>
      <c r="V7" s="207"/>
    </row>
    <row r="8" spans="1:22" ht="37.5">
      <c r="A8" s="211" t="s">
        <v>445</v>
      </c>
      <c r="B8" s="195" t="s">
        <v>441</v>
      </c>
      <c r="C8" s="195"/>
      <c r="D8" s="196"/>
      <c r="E8" s="183"/>
      <c r="F8" s="183"/>
      <c r="G8" s="183"/>
      <c r="H8" s="215">
        <v>25</v>
      </c>
      <c r="I8" s="213">
        <f t="shared" si="0"/>
        <v>17.5</v>
      </c>
      <c r="J8" s="275"/>
      <c r="K8" s="275"/>
      <c r="L8" s="276"/>
      <c r="M8" s="276"/>
      <c r="N8" s="276"/>
      <c r="O8" s="276"/>
      <c r="P8" s="276"/>
      <c r="Q8" s="276"/>
      <c r="R8" s="276"/>
      <c r="S8" s="276"/>
      <c r="T8" s="275"/>
      <c r="U8" s="275"/>
      <c r="V8" s="207"/>
    </row>
    <row r="9" spans="1:22" ht="37.5">
      <c r="A9" s="211" t="s">
        <v>435</v>
      </c>
      <c r="B9" s="195" t="s">
        <v>441</v>
      </c>
      <c r="C9" s="195"/>
      <c r="D9" s="196"/>
      <c r="E9" s="183"/>
      <c r="F9" s="183"/>
      <c r="G9" s="183"/>
      <c r="H9" s="215">
        <v>67</v>
      </c>
      <c r="I9" s="213">
        <f t="shared" si="0"/>
        <v>46.9</v>
      </c>
      <c r="J9" s="275"/>
      <c r="K9" s="275"/>
      <c r="L9" s="276"/>
      <c r="M9" s="276"/>
      <c r="N9" s="276"/>
      <c r="O9" s="276"/>
      <c r="P9" s="276"/>
      <c r="Q9" s="276"/>
      <c r="R9" s="276"/>
      <c r="S9" s="276"/>
      <c r="T9" s="275"/>
      <c r="U9" s="275"/>
      <c r="V9" s="207"/>
    </row>
    <row r="10" spans="1:22" ht="37.5">
      <c r="A10" s="211" t="s">
        <v>436</v>
      </c>
      <c r="B10" s="195" t="s">
        <v>441</v>
      </c>
      <c r="C10" s="195"/>
      <c r="D10" s="196"/>
      <c r="E10" s="183"/>
      <c r="F10" s="183"/>
      <c r="G10" s="183"/>
      <c r="H10" s="215">
        <v>53</v>
      </c>
      <c r="I10" s="213">
        <f t="shared" si="0"/>
        <v>37.099999999999994</v>
      </c>
      <c r="J10" s="275"/>
      <c r="K10" s="275"/>
      <c r="L10" s="276"/>
      <c r="M10" s="276"/>
      <c r="N10" s="276"/>
      <c r="O10" s="276"/>
      <c r="P10" s="276"/>
      <c r="Q10" s="276"/>
      <c r="R10" s="276"/>
      <c r="S10" s="276"/>
      <c r="T10" s="275"/>
      <c r="U10" s="275"/>
      <c r="V10" s="207"/>
    </row>
    <row r="11" spans="1:22" ht="18.75">
      <c r="A11" s="211" t="s">
        <v>437</v>
      </c>
      <c r="B11" s="195" t="s">
        <v>441</v>
      </c>
      <c r="C11" s="195"/>
      <c r="D11" s="196"/>
      <c r="E11" s="183"/>
      <c r="F11" s="183"/>
      <c r="G11" s="183"/>
      <c r="H11" s="215">
        <v>45</v>
      </c>
      <c r="I11" s="213">
        <f t="shared" si="0"/>
        <v>31.499999999999996</v>
      </c>
      <c r="J11" s="275"/>
      <c r="K11" s="275"/>
      <c r="L11" s="276"/>
      <c r="M11" s="276"/>
      <c r="N11" s="276"/>
      <c r="O11" s="276"/>
      <c r="P11" s="276"/>
      <c r="Q11" s="276"/>
      <c r="R11" s="276"/>
      <c r="S11" s="276"/>
      <c r="T11" s="275"/>
      <c r="U11" s="275"/>
      <c r="V11" s="207"/>
    </row>
    <row r="12" spans="1:22" ht="37.5">
      <c r="A12" s="211" t="s">
        <v>438</v>
      </c>
      <c r="B12" s="195" t="s">
        <v>441</v>
      </c>
      <c r="C12" s="195"/>
      <c r="D12" s="196"/>
      <c r="E12" s="183"/>
      <c r="F12" s="183"/>
      <c r="G12" s="183"/>
      <c r="H12" s="215">
        <v>66</v>
      </c>
      <c r="I12" s="213">
        <f t="shared" si="0"/>
        <v>46.199999999999996</v>
      </c>
      <c r="J12" s="275"/>
      <c r="K12" s="275"/>
      <c r="L12" s="276"/>
      <c r="M12" s="276"/>
      <c r="N12" s="276"/>
      <c r="O12" s="276"/>
      <c r="P12" s="276"/>
      <c r="Q12" s="276"/>
      <c r="R12" s="276"/>
      <c r="S12" s="276"/>
      <c r="T12" s="275"/>
      <c r="U12" s="275"/>
      <c r="V12" s="207"/>
    </row>
    <row r="13" spans="1:22" ht="37.5">
      <c r="A13" s="211" t="s">
        <v>439</v>
      </c>
      <c r="B13" s="195" t="s">
        <v>441</v>
      </c>
      <c r="C13" s="195"/>
      <c r="D13" s="196"/>
      <c r="E13" s="183"/>
      <c r="F13" s="183"/>
      <c r="G13" s="183"/>
      <c r="H13" s="215">
        <v>137</v>
      </c>
      <c r="I13" s="213">
        <f t="shared" si="0"/>
        <v>95.899999999999991</v>
      </c>
      <c r="J13" s="275"/>
      <c r="K13" s="275"/>
      <c r="L13" s="276"/>
      <c r="M13" s="276"/>
      <c r="N13" s="276"/>
      <c r="O13" s="276"/>
      <c r="P13" s="276"/>
      <c r="Q13" s="276"/>
      <c r="R13" s="276"/>
      <c r="S13" s="276"/>
      <c r="T13" s="275"/>
      <c r="U13" s="275"/>
      <c r="V13" s="207"/>
    </row>
    <row r="14" spans="1:22" ht="18.75">
      <c r="A14" s="216" t="s">
        <v>446</v>
      </c>
      <c r="B14" s="195"/>
      <c r="C14" s="195"/>
      <c r="D14" s="196"/>
      <c r="E14" s="183"/>
      <c r="F14" s="183"/>
      <c r="G14" s="183"/>
      <c r="H14" s="215"/>
      <c r="I14" s="213"/>
      <c r="J14" s="275"/>
      <c r="K14" s="275"/>
      <c r="L14" s="276"/>
      <c r="M14" s="276"/>
      <c r="N14" s="276"/>
      <c r="O14" s="276"/>
      <c r="P14" s="276"/>
      <c r="Q14" s="276"/>
      <c r="R14" s="276"/>
      <c r="S14" s="276"/>
      <c r="T14" s="275"/>
      <c r="U14" s="275"/>
      <c r="V14" s="207"/>
    </row>
    <row r="15" spans="1:22" ht="18.75">
      <c r="A15" s="216" t="s">
        <v>447</v>
      </c>
      <c r="B15" s="195" t="s">
        <v>442</v>
      </c>
      <c r="C15" s="195"/>
      <c r="D15" s="196"/>
      <c r="E15" s="183"/>
      <c r="F15" s="183"/>
      <c r="G15" s="183"/>
      <c r="H15" s="215">
        <v>168</v>
      </c>
      <c r="I15" s="213">
        <f t="shared" si="0"/>
        <v>117.6</v>
      </c>
      <c r="J15" s="275"/>
      <c r="K15" s="275"/>
      <c r="L15" s="276"/>
      <c r="M15" s="276"/>
      <c r="N15" s="276"/>
      <c r="O15" s="276"/>
      <c r="P15" s="276"/>
      <c r="Q15" s="276"/>
      <c r="R15" s="276"/>
      <c r="S15" s="276"/>
      <c r="T15" s="275"/>
      <c r="U15" s="275"/>
      <c r="V15" s="207"/>
    </row>
    <row r="16" spans="1:22" ht="18.75">
      <c r="A16" s="216" t="s">
        <v>447</v>
      </c>
      <c r="B16" s="195" t="s">
        <v>443</v>
      </c>
      <c r="C16" s="195"/>
      <c r="D16" s="196"/>
      <c r="E16" s="183"/>
      <c r="F16" s="183"/>
      <c r="G16" s="183"/>
      <c r="H16" s="215">
        <v>1</v>
      </c>
      <c r="I16" s="213">
        <f t="shared" si="0"/>
        <v>0.7</v>
      </c>
      <c r="J16" s="275"/>
      <c r="K16" s="275"/>
      <c r="L16" s="276"/>
      <c r="M16" s="276"/>
      <c r="N16" s="276"/>
      <c r="O16" s="276"/>
      <c r="P16" s="276"/>
      <c r="Q16" s="276"/>
      <c r="R16" s="276"/>
      <c r="S16" s="276"/>
      <c r="T16" s="275"/>
      <c r="U16" s="275"/>
      <c r="V16" s="207"/>
    </row>
    <row r="17" spans="1:22" ht="18.75">
      <c r="A17" s="218" t="s">
        <v>448</v>
      </c>
      <c r="B17" s="195" t="s">
        <v>444</v>
      </c>
      <c r="C17" s="195"/>
      <c r="D17" s="196"/>
      <c r="E17" s="183"/>
      <c r="F17" s="183"/>
      <c r="G17" s="183"/>
      <c r="H17" s="215">
        <v>11</v>
      </c>
      <c r="I17" s="213">
        <f t="shared" si="0"/>
        <v>7.6999999999999993</v>
      </c>
      <c r="J17" s="275"/>
      <c r="K17" s="275"/>
      <c r="L17" s="276"/>
      <c r="M17" s="276"/>
      <c r="N17" s="276"/>
      <c r="O17" s="276"/>
      <c r="P17" s="276"/>
      <c r="Q17" s="276"/>
      <c r="R17" s="276"/>
      <c r="S17" s="276"/>
      <c r="T17" s="275"/>
      <c r="U17" s="275"/>
      <c r="V17" s="207"/>
    </row>
    <row r="18" spans="1:22" ht="18.75">
      <c r="A18" s="218" t="s">
        <v>449</v>
      </c>
      <c r="B18" s="195" t="s">
        <v>451</v>
      </c>
      <c r="C18" s="195"/>
      <c r="D18" s="196"/>
      <c r="E18" s="183"/>
      <c r="F18" s="183"/>
      <c r="G18" s="183"/>
      <c r="H18" s="213">
        <v>0</v>
      </c>
      <c r="I18" s="213">
        <f t="shared" si="0"/>
        <v>0</v>
      </c>
      <c r="J18" s="275"/>
      <c r="K18" s="275"/>
      <c r="L18" s="276"/>
      <c r="M18" s="276"/>
      <c r="N18" s="276"/>
      <c r="O18" s="276"/>
      <c r="P18" s="276"/>
      <c r="Q18" s="276"/>
      <c r="R18" s="276"/>
      <c r="S18" s="276"/>
      <c r="T18" s="275"/>
      <c r="U18" s="275"/>
      <c r="V18" s="207"/>
    </row>
    <row r="19" spans="1:22" ht="18.75">
      <c r="A19" s="218" t="s">
        <v>450</v>
      </c>
      <c r="B19" s="195" t="s">
        <v>441</v>
      </c>
      <c r="C19" s="195"/>
      <c r="D19" s="196"/>
      <c r="E19" s="183"/>
      <c r="F19" s="183"/>
      <c r="G19" s="183"/>
      <c r="H19" s="213">
        <v>0</v>
      </c>
      <c r="I19" s="213">
        <f t="shared" si="0"/>
        <v>0</v>
      </c>
      <c r="J19" s="275"/>
      <c r="K19" s="275"/>
      <c r="L19" s="276"/>
      <c r="M19" s="276"/>
      <c r="N19" s="276"/>
      <c r="O19" s="276"/>
      <c r="P19" s="276"/>
      <c r="Q19" s="276"/>
      <c r="R19" s="276"/>
      <c r="S19" s="276"/>
      <c r="T19" s="275"/>
      <c r="U19" s="275"/>
      <c r="V19" s="207"/>
    </row>
    <row r="20" spans="1:22">
      <c r="A20" s="371" t="s">
        <v>126</v>
      </c>
      <c r="B20" s="372"/>
      <c r="C20" s="372"/>
      <c r="D20" s="372"/>
      <c r="E20" s="372"/>
      <c r="F20" s="372"/>
      <c r="G20" s="373"/>
      <c r="H20" s="217">
        <f>SUM(H6:H19)</f>
        <v>625</v>
      </c>
      <c r="I20" s="214">
        <f t="shared" si="0"/>
        <v>437.5</v>
      </c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22"/>
    </row>
    <row r="22" spans="1:22" ht="23.25" customHeight="1">
      <c r="A22" s="184" t="s">
        <v>410</v>
      </c>
      <c r="B22" s="365" t="s">
        <v>411</v>
      </c>
      <c r="C22" s="365"/>
      <c r="D22" s="365"/>
      <c r="E22" s="365"/>
      <c r="F22" s="365"/>
      <c r="G22" s="365"/>
      <c r="H22" s="365"/>
      <c r="I22" s="365"/>
      <c r="J22" s="365"/>
      <c r="K22" s="365"/>
      <c r="L22" s="365"/>
      <c r="M22" s="365"/>
      <c r="N22" s="365"/>
      <c r="O22" s="365"/>
      <c r="P22" s="365"/>
      <c r="Q22" s="365"/>
      <c r="R22" s="365"/>
      <c r="S22" s="365"/>
      <c r="T22" s="365"/>
      <c r="U22" s="365"/>
      <c r="V22" s="365"/>
    </row>
    <row r="23" spans="1:22">
      <c r="B23" s="202" t="s">
        <v>506</v>
      </c>
      <c r="C23" s="201"/>
      <c r="D23" s="87"/>
      <c r="E23" s="201"/>
      <c r="F23" s="202"/>
      <c r="G23" s="202"/>
      <c r="H23" s="203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</row>
    <row r="24" spans="1:22" s="1" customFormat="1">
      <c r="A24"/>
      <c r="B24" s="1" t="s">
        <v>507</v>
      </c>
      <c r="C24"/>
      <c r="D24" s="141"/>
      <c r="E24" s="2"/>
      <c r="H24" s="237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</sheetData>
  <mergeCells count="10">
    <mergeCell ref="B22:V22"/>
    <mergeCell ref="A1:V1"/>
    <mergeCell ref="A2:V2"/>
    <mergeCell ref="A3:A5"/>
    <mergeCell ref="B3:B5"/>
    <mergeCell ref="E3:G4"/>
    <mergeCell ref="H3:T3"/>
    <mergeCell ref="V3:V5"/>
    <mergeCell ref="T4:U4"/>
    <mergeCell ref="A20:G20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0" orientation="landscape" verticalDpi="0" r:id="rId1"/>
  <rowBreaks count="1" manualBreakCount="1">
    <brk id="13" max="2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C000"/>
  </sheetPr>
  <dimension ref="A1:M25"/>
  <sheetViews>
    <sheetView workbookViewId="0">
      <selection activeCell="A18" sqref="A18:D18"/>
    </sheetView>
  </sheetViews>
  <sheetFormatPr defaultRowHeight="14.25"/>
  <cols>
    <col min="1" max="1" width="29.75" customWidth="1"/>
    <col min="2" max="2" width="20.75" customWidth="1"/>
    <col min="3" max="3" width="19.875" customWidth="1"/>
    <col min="4" max="4" width="11" customWidth="1"/>
  </cols>
  <sheetData>
    <row r="1" spans="1:13" ht="21">
      <c r="A1" s="368" t="s">
        <v>568</v>
      </c>
      <c r="B1" s="368"/>
      <c r="C1" s="368"/>
      <c r="D1" s="368"/>
    </row>
    <row r="2" spans="1:13" ht="21">
      <c r="A2" s="377" t="s">
        <v>563</v>
      </c>
      <c r="B2" s="377"/>
      <c r="C2" s="377"/>
      <c r="D2" s="377"/>
    </row>
    <row r="3" spans="1:13" ht="12.75" customHeight="1">
      <c r="A3" s="197"/>
      <c r="B3" s="197"/>
      <c r="C3" s="197"/>
      <c r="D3" s="197"/>
    </row>
    <row r="4" spans="1:13" ht="21">
      <c r="A4" s="369" t="s">
        <v>104</v>
      </c>
      <c r="B4" s="369" t="s">
        <v>566</v>
      </c>
      <c r="C4" s="369"/>
      <c r="D4" s="370" t="s">
        <v>113</v>
      </c>
    </row>
    <row r="5" spans="1:13" ht="72" customHeight="1">
      <c r="A5" s="369"/>
      <c r="B5" s="297" t="s">
        <v>564</v>
      </c>
      <c r="C5" s="297" t="s">
        <v>565</v>
      </c>
      <c r="D5" s="370"/>
    </row>
    <row r="6" spans="1:13" ht="21">
      <c r="A6" s="302" t="s">
        <v>101</v>
      </c>
      <c r="B6" s="312"/>
      <c r="C6" s="312"/>
      <c r="D6" s="312"/>
    </row>
    <row r="7" spans="1:13" ht="18.75">
      <c r="A7" s="191" t="s">
        <v>289</v>
      </c>
      <c r="B7" s="192"/>
      <c r="C7" s="312"/>
      <c r="D7" s="312"/>
    </row>
    <row r="8" spans="1:13" s="269" customFormat="1" ht="21">
      <c r="A8" s="191" t="s">
        <v>434</v>
      </c>
      <c r="B8" s="192"/>
      <c r="C8" s="304"/>
      <c r="D8" s="305"/>
      <c r="F8" s="250"/>
      <c r="G8" s="250"/>
      <c r="H8" s="250"/>
      <c r="I8" s="250"/>
      <c r="J8" s="202"/>
      <c r="K8" s="203"/>
      <c r="L8" s="201"/>
      <c r="M8" s="201"/>
    </row>
    <row r="9" spans="1:13" s="269" customFormat="1" ht="18.75">
      <c r="A9" s="191" t="s">
        <v>446</v>
      </c>
      <c r="B9" s="192"/>
      <c r="C9" s="304"/>
      <c r="D9" s="305"/>
    </row>
    <row r="10" spans="1:13" s="269" customFormat="1" ht="18.75">
      <c r="A10" s="191" t="s">
        <v>448</v>
      </c>
      <c r="B10" s="192"/>
      <c r="C10" s="304"/>
      <c r="D10" s="305"/>
    </row>
    <row r="11" spans="1:13" s="269" customFormat="1" ht="18.75">
      <c r="A11" s="191" t="s">
        <v>449</v>
      </c>
      <c r="B11" s="192"/>
      <c r="C11" s="304"/>
      <c r="D11" s="305"/>
    </row>
    <row r="12" spans="1:13" s="269" customFormat="1" ht="18.75">
      <c r="A12" s="219" t="s">
        <v>450</v>
      </c>
      <c r="B12" s="192"/>
      <c r="C12" s="304"/>
      <c r="D12" s="305"/>
    </row>
    <row r="13" spans="1:13" s="269" customFormat="1" ht="21">
      <c r="A13" s="302" t="s">
        <v>515</v>
      </c>
      <c r="B13" s="302"/>
      <c r="C13" s="313"/>
      <c r="D13" s="314"/>
    </row>
    <row r="14" spans="1:13" ht="19.5">
      <c r="A14" s="286" t="s">
        <v>554</v>
      </c>
      <c r="B14" s="293"/>
      <c r="C14" s="308"/>
      <c r="D14" s="309"/>
    </row>
    <row r="15" spans="1:13" s="285" customFormat="1" ht="21">
      <c r="A15" s="302" t="s">
        <v>539</v>
      </c>
      <c r="B15" s="302"/>
      <c r="C15" s="311"/>
      <c r="D15" s="312"/>
    </row>
    <row r="16" spans="1:13" s="285" customFormat="1" ht="20.25">
      <c r="A16" s="205" t="s">
        <v>556</v>
      </c>
      <c r="B16" s="192"/>
      <c r="C16" s="308"/>
      <c r="D16" s="309"/>
    </row>
    <row r="17" spans="1:4" ht="18.75">
      <c r="A17" s="26"/>
      <c r="B17" s="26"/>
      <c r="C17" s="26"/>
      <c r="D17" s="26"/>
    </row>
    <row r="18" spans="1:4" ht="21">
      <c r="A18" s="420" t="s">
        <v>591</v>
      </c>
      <c r="B18" s="420"/>
      <c r="C18" s="420"/>
      <c r="D18" s="420"/>
    </row>
    <row r="19" spans="1:4" ht="18.75">
      <c r="A19" s="26"/>
      <c r="B19" s="26"/>
      <c r="C19" s="26"/>
      <c r="D19" s="26"/>
    </row>
    <row r="20" spans="1:4" ht="18.75">
      <c r="A20" s="26"/>
      <c r="B20" s="26"/>
      <c r="C20" s="26"/>
      <c r="D20" s="26"/>
    </row>
    <row r="21" spans="1:4" ht="18.75">
      <c r="A21" s="26"/>
      <c r="B21" s="26"/>
      <c r="C21" s="26"/>
      <c r="D21" s="26"/>
    </row>
    <row r="22" spans="1:4" ht="18.75">
      <c r="A22" s="26"/>
      <c r="B22" s="26"/>
      <c r="C22" s="26"/>
      <c r="D22" s="26"/>
    </row>
    <row r="23" spans="1:4" ht="18.75">
      <c r="A23" s="26"/>
      <c r="B23" s="26"/>
      <c r="C23" s="26"/>
      <c r="D23" s="26"/>
    </row>
    <row r="24" spans="1:4" ht="18.75">
      <c r="A24" s="26"/>
      <c r="B24" s="26"/>
      <c r="C24" s="26"/>
      <c r="D24" s="26"/>
    </row>
    <row r="25" spans="1:4" ht="18.75">
      <c r="A25" s="26"/>
      <c r="B25" s="26"/>
      <c r="C25" s="26"/>
      <c r="D25" s="26"/>
    </row>
  </sheetData>
  <mergeCells count="6">
    <mergeCell ref="A18:D18"/>
    <mergeCell ref="A1:D1"/>
    <mergeCell ref="A2:D2"/>
    <mergeCell ref="A4:A5"/>
    <mergeCell ref="B4:C4"/>
    <mergeCell ref="D4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AA29"/>
  <sheetViews>
    <sheetView topLeftCell="A13" zoomScaleSheetLayoutView="100" workbookViewId="0">
      <selection activeCell="M11" sqref="M11"/>
    </sheetView>
  </sheetViews>
  <sheetFormatPr defaultRowHeight="21"/>
  <cols>
    <col min="1" max="1" width="29.25" customWidth="1"/>
    <col min="2" max="2" width="9" customWidth="1"/>
    <col min="3" max="3" width="0" hidden="1" customWidth="1"/>
    <col min="4" max="4" width="0" style="141" hidden="1" customWidth="1"/>
    <col min="5" max="5" width="4.375" style="1" customWidth="1"/>
    <col min="6" max="6" width="4.875" style="1" customWidth="1"/>
    <col min="7" max="7" width="4.25" style="1" customWidth="1"/>
    <col min="8" max="8" width="10" style="237" customWidth="1"/>
    <col min="9" max="9" width="10.875" customWidth="1"/>
    <col min="10" max="10" width="12.5" customWidth="1"/>
    <col min="11" max="11" width="11.875" customWidth="1"/>
    <col min="12" max="12" width="12.375" customWidth="1"/>
    <col min="13" max="13" width="12" customWidth="1"/>
    <col min="14" max="14" width="15.125" customWidth="1"/>
  </cols>
  <sheetData>
    <row r="1" spans="1:27" ht="23.25">
      <c r="A1" s="350" t="s">
        <v>508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</row>
    <row r="2" spans="1:27" ht="29.25" customHeight="1">
      <c r="A2" s="351" t="s">
        <v>423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295"/>
      <c r="P2" s="295"/>
      <c r="Q2" s="295"/>
      <c r="R2" s="295"/>
      <c r="S2" s="295"/>
      <c r="T2" s="295"/>
      <c r="U2" s="295"/>
      <c r="V2" s="295"/>
    </row>
    <row r="3" spans="1:27" ht="21" customHeight="1">
      <c r="A3" s="352" t="s">
        <v>104</v>
      </c>
      <c r="B3" s="353" t="s">
        <v>254</v>
      </c>
      <c r="C3" s="179"/>
      <c r="D3" s="179"/>
      <c r="E3" s="356" t="s">
        <v>406</v>
      </c>
      <c r="F3" s="357"/>
      <c r="G3" s="358"/>
      <c r="H3" s="344" t="s">
        <v>6</v>
      </c>
      <c r="I3" s="345"/>
      <c r="J3" s="345"/>
      <c r="K3" s="345"/>
      <c r="L3" s="345"/>
      <c r="M3" s="346"/>
      <c r="N3" s="362" t="s">
        <v>113</v>
      </c>
    </row>
    <row r="4" spans="1:27" ht="15" customHeight="1">
      <c r="A4" s="352"/>
      <c r="B4" s="354"/>
      <c r="C4" s="175"/>
      <c r="D4" s="175"/>
      <c r="E4" s="359"/>
      <c r="F4" s="360"/>
      <c r="G4" s="361"/>
      <c r="H4" s="347"/>
      <c r="I4" s="348"/>
      <c r="J4" s="348"/>
      <c r="K4" s="348"/>
      <c r="L4" s="348"/>
      <c r="M4" s="349"/>
      <c r="N4" s="362"/>
    </row>
    <row r="5" spans="1:27" ht="80.25" customHeight="1">
      <c r="A5" s="352"/>
      <c r="B5" s="355"/>
      <c r="C5" s="175"/>
      <c r="D5" s="175"/>
      <c r="E5" s="178" t="s">
        <v>69</v>
      </c>
      <c r="F5" s="178" t="s">
        <v>70</v>
      </c>
      <c r="G5" s="178" t="s">
        <v>72</v>
      </c>
      <c r="H5" s="176" t="s">
        <v>510</v>
      </c>
      <c r="I5" s="176" t="s">
        <v>509</v>
      </c>
      <c r="J5" s="177" t="s">
        <v>512</v>
      </c>
      <c r="K5" s="177" t="s">
        <v>514</v>
      </c>
      <c r="L5" s="177" t="s">
        <v>511</v>
      </c>
      <c r="M5" s="177" t="s">
        <v>513</v>
      </c>
      <c r="N5" s="362"/>
    </row>
    <row r="6" spans="1:27">
      <c r="A6" s="198" t="s">
        <v>101</v>
      </c>
      <c r="B6" s="200"/>
      <c r="C6" s="175"/>
      <c r="D6" s="175"/>
      <c r="E6" s="178"/>
      <c r="F6" s="178"/>
      <c r="G6" s="178"/>
      <c r="H6" s="176"/>
      <c r="I6" s="176"/>
      <c r="J6" s="177"/>
      <c r="K6" s="177"/>
      <c r="L6" s="177"/>
      <c r="M6" s="177"/>
      <c r="N6" s="199"/>
    </row>
    <row r="7" spans="1:27" s="269" customFormat="1">
      <c r="A7" s="191" t="s">
        <v>275</v>
      </c>
      <c r="B7" s="192" t="s">
        <v>276</v>
      </c>
      <c r="C7" s="192">
        <v>41</v>
      </c>
      <c r="D7" s="266">
        <v>0</v>
      </c>
      <c r="E7" s="34"/>
      <c r="F7" s="34"/>
      <c r="G7" s="34"/>
      <c r="H7" s="249">
        <v>36</v>
      </c>
      <c r="I7" s="249">
        <f>+H7*20%</f>
        <v>7.2</v>
      </c>
      <c r="J7" s="185"/>
      <c r="K7" s="272"/>
      <c r="L7" s="272"/>
      <c r="M7" s="272"/>
      <c r="N7" s="207"/>
      <c r="O7" s="267"/>
      <c r="P7" s="268"/>
      <c r="S7" s="251"/>
      <c r="T7" s="250"/>
      <c r="U7" s="250"/>
      <c r="V7" s="250"/>
      <c r="W7" s="250"/>
      <c r="X7" s="202"/>
      <c r="Y7" s="203"/>
      <c r="Z7" s="201"/>
      <c r="AA7" s="201"/>
    </row>
    <row r="8" spans="1:27" s="269" customFormat="1" ht="18.75">
      <c r="A8" s="191" t="s">
        <v>277</v>
      </c>
      <c r="B8" s="192" t="s">
        <v>276</v>
      </c>
      <c r="C8" s="192">
        <v>33</v>
      </c>
      <c r="D8" s="266">
        <v>0</v>
      </c>
      <c r="E8" s="183"/>
      <c r="F8" s="183"/>
      <c r="G8" s="183"/>
      <c r="H8" s="249">
        <v>1</v>
      </c>
      <c r="I8" s="249">
        <f t="shared" ref="I8:I21" si="0">+H8*20%</f>
        <v>0.2</v>
      </c>
      <c r="J8" s="185"/>
      <c r="K8" s="272"/>
      <c r="L8" s="272"/>
      <c r="M8" s="272"/>
      <c r="N8" s="207"/>
      <c r="O8" s="267"/>
      <c r="P8" s="268"/>
    </row>
    <row r="9" spans="1:27" s="269" customFormat="1" ht="18.75">
      <c r="A9" s="191" t="s">
        <v>278</v>
      </c>
      <c r="B9" s="192" t="s">
        <v>279</v>
      </c>
      <c r="C9" s="192">
        <v>31</v>
      </c>
      <c r="D9" s="266">
        <v>0</v>
      </c>
      <c r="E9" s="183"/>
      <c r="F9" s="183"/>
      <c r="G9" s="183"/>
      <c r="H9" s="249">
        <v>88</v>
      </c>
      <c r="I9" s="249">
        <f t="shared" si="0"/>
        <v>17.600000000000001</v>
      </c>
      <c r="J9" s="185"/>
      <c r="K9" s="272"/>
      <c r="L9" s="272"/>
      <c r="M9" s="272"/>
      <c r="N9" s="207"/>
      <c r="O9" s="267"/>
      <c r="P9" s="268"/>
    </row>
    <row r="10" spans="1:27" s="269" customFormat="1" ht="18.75">
      <c r="A10" s="191" t="s">
        <v>280</v>
      </c>
      <c r="B10" s="192" t="s">
        <v>276</v>
      </c>
      <c r="C10" s="192"/>
      <c r="D10" s="266"/>
      <c r="E10" s="183"/>
      <c r="F10" s="183"/>
      <c r="G10" s="183"/>
      <c r="H10" s="249">
        <v>35</v>
      </c>
      <c r="I10" s="249">
        <f t="shared" si="0"/>
        <v>7</v>
      </c>
      <c r="J10" s="185"/>
      <c r="K10" s="272"/>
      <c r="L10" s="272"/>
      <c r="M10" s="272"/>
      <c r="N10" s="207"/>
      <c r="O10" s="267"/>
      <c r="P10" s="268"/>
    </row>
    <row r="11" spans="1:27" s="269" customFormat="1" ht="18.75">
      <c r="A11" s="191" t="s">
        <v>281</v>
      </c>
      <c r="B11" s="192" t="s">
        <v>276</v>
      </c>
      <c r="C11" s="192"/>
      <c r="D11" s="266"/>
      <c r="E11" s="183"/>
      <c r="F11" s="183"/>
      <c r="G11" s="183"/>
      <c r="H11" s="249">
        <v>49</v>
      </c>
      <c r="I11" s="249">
        <f t="shared" si="0"/>
        <v>9.8000000000000007</v>
      </c>
      <c r="J11" s="185"/>
      <c r="K11" s="272"/>
      <c r="L11" s="272"/>
      <c r="M11" s="272"/>
      <c r="N11" s="207"/>
      <c r="O11" s="267"/>
      <c r="P11" s="268"/>
    </row>
    <row r="12" spans="1:27" s="269" customFormat="1" ht="18.75">
      <c r="A12" s="191" t="s">
        <v>282</v>
      </c>
      <c r="B12" s="192" t="s">
        <v>276</v>
      </c>
      <c r="C12" s="192"/>
      <c r="D12" s="266"/>
      <c r="E12" s="183"/>
      <c r="F12" s="183"/>
      <c r="G12" s="183"/>
      <c r="H12" s="249">
        <v>1</v>
      </c>
      <c r="I12" s="249">
        <v>1</v>
      </c>
      <c r="J12" s="185"/>
      <c r="K12" s="272"/>
      <c r="L12" s="272"/>
      <c r="M12" s="272"/>
      <c r="N12" s="207"/>
      <c r="O12" s="267"/>
      <c r="P12" s="268"/>
    </row>
    <row r="13" spans="1:27" s="269" customFormat="1" ht="18.75">
      <c r="A13" s="191" t="s">
        <v>283</v>
      </c>
      <c r="B13" s="192"/>
      <c r="C13" s="192"/>
      <c r="D13" s="266"/>
      <c r="E13" s="183"/>
      <c r="F13" s="183"/>
      <c r="G13" s="183"/>
      <c r="H13" s="249"/>
      <c r="I13" s="249">
        <f t="shared" si="0"/>
        <v>0</v>
      </c>
      <c r="J13" s="185"/>
      <c r="K13" s="272"/>
      <c r="L13" s="272"/>
      <c r="M13" s="272"/>
      <c r="N13" s="207"/>
      <c r="O13" s="267"/>
      <c r="P13" s="268"/>
    </row>
    <row r="14" spans="1:27" s="269" customFormat="1" ht="18.75">
      <c r="A14" s="191" t="s">
        <v>452</v>
      </c>
      <c r="B14" s="192" t="s">
        <v>284</v>
      </c>
      <c r="C14" s="192"/>
      <c r="D14" s="266"/>
      <c r="E14" s="183"/>
      <c r="F14" s="183"/>
      <c r="G14" s="183"/>
      <c r="H14" s="249">
        <v>17</v>
      </c>
      <c r="I14" s="249">
        <f t="shared" si="0"/>
        <v>3.4000000000000004</v>
      </c>
      <c r="J14" s="185"/>
      <c r="K14" s="272"/>
      <c r="L14" s="272"/>
      <c r="M14" s="272"/>
      <c r="N14" s="207"/>
      <c r="O14" s="267"/>
      <c r="P14" s="268"/>
    </row>
    <row r="15" spans="1:27" s="269" customFormat="1" ht="18.75">
      <c r="A15" s="191" t="s">
        <v>453</v>
      </c>
      <c r="B15" s="192" t="s">
        <v>276</v>
      </c>
      <c r="C15" s="192"/>
      <c r="D15" s="266"/>
      <c r="E15" s="183"/>
      <c r="F15" s="183"/>
      <c r="G15" s="183"/>
      <c r="H15" s="249">
        <v>3</v>
      </c>
      <c r="I15" s="249">
        <f t="shared" si="0"/>
        <v>0.60000000000000009</v>
      </c>
      <c r="J15" s="185"/>
      <c r="K15" s="272"/>
      <c r="L15" s="272"/>
      <c r="M15" s="272"/>
      <c r="N15" s="207"/>
      <c r="O15" s="267"/>
      <c r="P15" s="268"/>
    </row>
    <row r="16" spans="1:27" s="269" customFormat="1" ht="18.75">
      <c r="A16" s="191" t="s">
        <v>454</v>
      </c>
      <c r="B16" s="192" t="s">
        <v>276</v>
      </c>
      <c r="C16" s="192">
        <v>54</v>
      </c>
      <c r="D16" s="266">
        <v>0</v>
      </c>
      <c r="E16" s="183"/>
      <c r="F16" s="183"/>
      <c r="G16" s="183"/>
      <c r="H16" s="249">
        <v>28</v>
      </c>
      <c r="I16" s="249">
        <f t="shared" si="0"/>
        <v>5.6000000000000005</v>
      </c>
      <c r="J16" s="185"/>
      <c r="K16" s="272"/>
      <c r="L16" s="272"/>
      <c r="M16" s="272"/>
      <c r="N16" s="207"/>
      <c r="O16" s="267"/>
      <c r="P16" s="268"/>
    </row>
    <row r="17" spans="1:16" s="269" customFormat="1" ht="18.75">
      <c r="A17" s="191" t="s">
        <v>455</v>
      </c>
      <c r="B17" s="192" t="s">
        <v>276</v>
      </c>
      <c r="C17" s="192">
        <v>24</v>
      </c>
      <c r="D17" s="266">
        <v>0</v>
      </c>
      <c r="E17" s="34"/>
      <c r="F17" s="34"/>
      <c r="G17" s="34"/>
      <c r="H17" s="249">
        <v>37</v>
      </c>
      <c r="I17" s="249">
        <f t="shared" si="0"/>
        <v>7.4</v>
      </c>
      <c r="J17" s="185"/>
      <c r="K17" s="272"/>
      <c r="L17" s="272"/>
      <c r="M17" s="272"/>
      <c r="N17" s="207"/>
      <c r="O17" s="267"/>
      <c r="P17" s="268"/>
    </row>
    <row r="18" spans="1:16" s="269" customFormat="1" ht="18.75">
      <c r="A18" s="191" t="s">
        <v>456</v>
      </c>
      <c r="B18" s="192" t="s">
        <v>299</v>
      </c>
      <c r="C18" s="192">
        <v>18</v>
      </c>
      <c r="D18" s="266">
        <v>0</v>
      </c>
      <c r="E18" s="34"/>
      <c r="F18" s="34"/>
      <c r="G18" s="34"/>
      <c r="H18" s="249">
        <v>50</v>
      </c>
      <c r="I18" s="249">
        <f t="shared" si="0"/>
        <v>10</v>
      </c>
      <c r="J18" s="185"/>
      <c r="K18" s="272"/>
      <c r="L18" s="272"/>
      <c r="M18" s="272"/>
      <c r="N18" s="207"/>
      <c r="O18" s="267"/>
      <c r="P18" s="268"/>
    </row>
    <row r="19" spans="1:16" s="269" customFormat="1" ht="18.75">
      <c r="A19" s="191" t="s">
        <v>457</v>
      </c>
      <c r="B19" s="192" t="s">
        <v>276</v>
      </c>
      <c r="C19" s="192">
        <v>74</v>
      </c>
      <c r="D19" s="266">
        <v>0</v>
      </c>
      <c r="E19" s="34"/>
      <c r="F19" s="34"/>
      <c r="G19" s="34"/>
      <c r="H19" s="249">
        <v>0</v>
      </c>
      <c r="I19" s="249">
        <f t="shared" si="0"/>
        <v>0</v>
      </c>
      <c r="J19" s="185"/>
      <c r="K19" s="272"/>
      <c r="L19" s="272"/>
      <c r="M19" s="272"/>
      <c r="N19" s="207"/>
      <c r="O19" s="267"/>
      <c r="P19" s="268"/>
    </row>
    <row r="20" spans="1:16">
      <c r="A20" s="198" t="s">
        <v>515</v>
      </c>
      <c r="B20" s="200"/>
      <c r="C20" s="175"/>
      <c r="D20" s="175"/>
      <c r="E20" s="178"/>
      <c r="F20" s="178"/>
      <c r="G20" s="178"/>
      <c r="H20" s="176"/>
      <c r="I20" s="288"/>
      <c r="J20" s="177"/>
      <c r="K20" s="177"/>
      <c r="L20" s="177"/>
      <c r="M20" s="177"/>
      <c r="N20" s="199"/>
      <c r="O20" s="208"/>
      <c r="P20" s="209"/>
    </row>
    <row r="21" spans="1:16" s="285" customFormat="1">
      <c r="A21" s="286" t="s">
        <v>557</v>
      </c>
      <c r="B21" s="290" t="s">
        <v>558</v>
      </c>
      <c r="C21" s="280"/>
      <c r="D21" s="280"/>
      <c r="E21" s="281"/>
      <c r="F21" s="281"/>
      <c r="G21" s="281"/>
      <c r="H21" s="289">
        <v>8</v>
      </c>
      <c r="I21" s="249">
        <f t="shared" si="0"/>
        <v>1.6</v>
      </c>
      <c r="J21" s="282"/>
      <c r="K21" s="282"/>
      <c r="L21" s="282"/>
      <c r="M21" s="282"/>
      <c r="N21" s="283"/>
      <c r="O21" s="208"/>
      <c r="P21" s="284"/>
    </row>
    <row r="22" spans="1:16">
      <c r="A22" s="341" t="s">
        <v>126</v>
      </c>
      <c r="B22" s="342"/>
      <c r="C22" s="342"/>
      <c r="D22" s="342"/>
      <c r="E22" s="342"/>
      <c r="F22" s="342"/>
      <c r="G22" s="343"/>
      <c r="H22" s="291">
        <f>SUM(H7:H21)</f>
        <v>353</v>
      </c>
      <c r="I22" s="249">
        <f>+H22*20%</f>
        <v>70.600000000000009</v>
      </c>
      <c r="J22" s="249"/>
      <c r="K22" s="249"/>
      <c r="L22" s="249"/>
      <c r="M22" s="249"/>
      <c r="N22" s="221"/>
    </row>
    <row r="23" spans="1:16">
      <c r="P23" s="201"/>
    </row>
    <row r="24" spans="1:16">
      <c r="A24" s="184" t="s">
        <v>410</v>
      </c>
      <c r="B24" s="1" t="s">
        <v>507</v>
      </c>
      <c r="K24" s="201"/>
      <c r="L24" s="201"/>
      <c r="M24" s="201"/>
      <c r="N24" s="201"/>
    </row>
    <row r="25" spans="1:16">
      <c r="G25" s="250"/>
      <c r="H25" s="250"/>
      <c r="I25" s="250"/>
      <c r="J25" s="1"/>
      <c r="K25" s="1"/>
      <c r="M25" s="1"/>
    </row>
    <row r="26" spans="1:16">
      <c r="E26" s="2"/>
    </row>
    <row r="27" spans="1:16">
      <c r="E27" s="2"/>
    </row>
    <row r="28" spans="1:16">
      <c r="E28" s="2"/>
    </row>
    <row r="29" spans="1:16">
      <c r="E29"/>
    </row>
  </sheetData>
  <mergeCells count="8">
    <mergeCell ref="A22:G22"/>
    <mergeCell ref="A1:N1"/>
    <mergeCell ref="A2:N2"/>
    <mergeCell ref="A3:A5"/>
    <mergeCell ref="B3:B5"/>
    <mergeCell ref="E3:G4"/>
    <mergeCell ref="H3:M4"/>
    <mergeCell ref="N3:N5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5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A1:V23"/>
  <sheetViews>
    <sheetView topLeftCell="A7" zoomScaleSheetLayoutView="100" workbookViewId="0">
      <selection activeCell="X18" sqref="X18"/>
    </sheetView>
  </sheetViews>
  <sheetFormatPr defaultRowHeight="21"/>
  <cols>
    <col min="1" max="1" width="19" customWidth="1"/>
    <col min="2" max="2" width="7.625" customWidth="1"/>
    <col min="3" max="3" width="0" hidden="1" customWidth="1"/>
    <col min="4" max="4" width="0" style="141" hidden="1" customWidth="1"/>
    <col min="5" max="5" width="4.75" style="1" customWidth="1"/>
    <col min="6" max="6" width="4.875" style="1" customWidth="1"/>
    <col min="7" max="7" width="4.25" style="1" customWidth="1"/>
    <col min="8" max="8" width="7.125" style="142" customWidth="1"/>
    <col min="9" max="21" width="7.125" customWidth="1"/>
    <col min="22" max="22" width="10.5" customWidth="1"/>
  </cols>
  <sheetData>
    <row r="1" spans="1:22" ht="21" customHeight="1">
      <c r="A1" s="350" t="s">
        <v>473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</row>
    <row r="2" spans="1:22" ht="29.25" customHeight="1">
      <c r="A2" s="351" t="s">
        <v>423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</row>
    <row r="3" spans="1:22" ht="21" customHeight="1">
      <c r="A3" s="352" t="s">
        <v>104</v>
      </c>
      <c r="B3" s="353" t="s">
        <v>254</v>
      </c>
      <c r="C3" s="179"/>
      <c r="D3" s="179"/>
      <c r="E3" s="356" t="s">
        <v>406</v>
      </c>
      <c r="F3" s="357"/>
      <c r="G3" s="358"/>
      <c r="H3" s="366" t="s">
        <v>6</v>
      </c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181"/>
      <c r="V3" s="362" t="s">
        <v>113</v>
      </c>
    </row>
    <row r="4" spans="1:22" ht="15" customHeight="1">
      <c r="A4" s="352"/>
      <c r="B4" s="354"/>
      <c r="C4" s="175"/>
      <c r="D4" s="175"/>
      <c r="E4" s="359"/>
      <c r="F4" s="360"/>
      <c r="G4" s="361"/>
      <c r="H4" s="180" t="s">
        <v>395</v>
      </c>
      <c r="I4" s="182"/>
      <c r="J4" s="180" t="s">
        <v>396</v>
      </c>
      <c r="K4" s="180"/>
      <c r="L4" s="180" t="s">
        <v>397</v>
      </c>
      <c r="M4" s="180" t="s">
        <v>398</v>
      </c>
      <c r="N4" s="180" t="s">
        <v>399</v>
      </c>
      <c r="O4" s="180" t="s">
        <v>400</v>
      </c>
      <c r="P4" s="180" t="s">
        <v>401</v>
      </c>
      <c r="Q4" s="180" t="s">
        <v>402</v>
      </c>
      <c r="R4" s="180" t="s">
        <v>403</v>
      </c>
      <c r="S4" s="180" t="s">
        <v>404</v>
      </c>
      <c r="T4" s="363" t="s">
        <v>409</v>
      </c>
      <c r="U4" s="364"/>
      <c r="V4" s="362"/>
    </row>
    <row r="5" spans="1:22" ht="204.75">
      <c r="A5" s="352"/>
      <c r="B5" s="355"/>
      <c r="C5" s="175"/>
      <c r="D5" s="175"/>
      <c r="E5" s="178" t="s">
        <v>69</v>
      </c>
      <c r="F5" s="178" t="s">
        <v>70</v>
      </c>
      <c r="G5" s="178" t="s">
        <v>72</v>
      </c>
      <c r="H5" s="176" t="s">
        <v>412</v>
      </c>
      <c r="I5" s="176" t="s">
        <v>503</v>
      </c>
      <c r="J5" s="177" t="s">
        <v>408</v>
      </c>
      <c r="K5" s="177" t="s">
        <v>505</v>
      </c>
      <c r="L5" s="177" t="s">
        <v>413</v>
      </c>
      <c r="M5" s="177" t="s">
        <v>414</v>
      </c>
      <c r="N5" s="177" t="s">
        <v>415</v>
      </c>
      <c r="O5" s="177" t="s">
        <v>416</v>
      </c>
      <c r="P5" s="177" t="s">
        <v>417</v>
      </c>
      <c r="Q5" s="177" t="s">
        <v>418</v>
      </c>
      <c r="R5" s="177" t="s">
        <v>419</v>
      </c>
      <c r="S5" s="177" t="s">
        <v>405</v>
      </c>
      <c r="T5" s="177" t="s">
        <v>420</v>
      </c>
      <c r="U5" s="177" t="s">
        <v>421</v>
      </c>
      <c r="V5" s="362"/>
    </row>
    <row r="6" spans="1:22" ht="18.75">
      <c r="A6" s="191" t="s">
        <v>275</v>
      </c>
      <c r="B6" s="195" t="s">
        <v>276</v>
      </c>
      <c r="C6" s="195"/>
      <c r="D6" s="196"/>
      <c r="E6" s="183"/>
      <c r="F6" s="183"/>
      <c r="G6" s="183"/>
      <c r="H6" s="215">
        <v>36</v>
      </c>
      <c r="I6" s="213">
        <f t="shared" ref="I6:I19" si="0">+H6*70%</f>
        <v>25.2</v>
      </c>
      <c r="J6" s="275"/>
      <c r="K6" s="275"/>
      <c r="L6" s="276"/>
      <c r="M6" s="276"/>
      <c r="N6" s="276"/>
      <c r="O6" s="276"/>
      <c r="P6" s="276"/>
      <c r="Q6" s="276"/>
      <c r="R6" s="276"/>
      <c r="S6" s="276"/>
      <c r="T6" s="275"/>
      <c r="U6" s="275"/>
      <c r="V6" s="207"/>
    </row>
    <row r="7" spans="1:22" ht="18.75">
      <c r="A7" s="191" t="s">
        <v>277</v>
      </c>
      <c r="B7" s="195" t="s">
        <v>276</v>
      </c>
      <c r="C7" s="195"/>
      <c r="D7" s="196"/>
      <c r="E7" s="183"/>
      <c r="F7" s="183"/>
      <c r="G7" s="183"/>
      <c r="H7" s="215">
        <v>1</v>
      </c>
      <c r="I7" s="213">
        <f t="shared" si="0"/>
        <v>0.7</v>
      </c>
      <c r="J7" s="275"/>
      <c r="K7" s="275"/>
      <c r="L7" s="276"/>
      <c r="M7" s="276"/>
      <c r="N7" s="276"/>
      <c r="O7" s="276"/>
      <c r="P7" s="276"/>
      <c r="Q7" s="276"/>
      <c r="R7" s="276"/>
      <c r="S7" s="276"/>
      <c r="T7" s="275"/>
      <c r="U7" s="275"/>
      <c r="V7" s="207"/>
    </row>
    <row r="8" spans="1:22" ht="18.75">
      <c r="A8" s="191" t="s">
        <v>278</v>
      </c>
      <c r="B8" s="195" t="s">
        <v>279</v>
      </c>
      <c r="C8" s="195"/>
      <c r="D8" s="196"/>
      <c r="E8" s="183"/>
      <c r="F8" s="183"/>
      <c r="G8" s="183"/>
      <c r="H8" s="215">
        <v>88</v>
      </c>
      <c r="I8" s="213">
        <f t="shared" si="0"/>
        <v>61.599999999999994</v>
      </c>
      <c r="J8" s="275"/>
      <c r="K8" s="275"/>
      <c r="L8" s="276"/>
      <c r="M8" s="276"/>
      <c r="N8" s="276"/>
      <c r="O8" s="276"/>
      <c r="P8" s="276"/>
      <c r="Q8" s="276"/>
      <c r="R8" s="276"/>
      <c r="S8" s="276"/>
      <c r="T8" s="275"/>
      <c r="U8" s="275"/>
      <c r="V8" s="207"/>
    </row>
    <row r="9" spans="1:22" ht="18.75">
      <c r="A9" s="191" t="s">
        <v>280</v>
      </c>
      <c r="B9" s="195" t="s">
        <v>276</v>
      </c>
      <c r="C9" s="195"/>
      <c r="D9" s="196"/>
      <c r="E9" s="183"/>
      <c r="F9" s="183"/>
      <c r="G9" s="183"/>
      <c r="H9" s="215">
        <v>35</v>
      </c>
      <c r="I9" s="213">
        <f t="shared" si="0"/>
        <v>24.5</v>
      </c>
      <c r="J9" s="275"/>
      <c r="K9" s="275"/>
      <c r="L9" s="276"/>
      <c r="M9" s="276"/>
      <c r="N9" s="276"/>
      <c r="O9" s="276"/>
      <c r="P9" s="276"/>
      <c r="Q9" s="276"/>
      <c r="R9" s="276"/>
      <c r="S9" s="276"/>
      <c r="T9" s="275"/>
      <c r="U9" s="275"/>
      <c r="V9" s="207"/>
    </row>
    <row r="10" spans="1:22" ht="18.75">
      <c r="A10" s="191" t="s">
        <v>281</v>
      </c>
      <c r="B10" s="195" t="s">
        <v>276</v>
      </c>
      <c r="C10" s="195"/>
      <c r="D10" s="196"/>
      <c r="E10" s="183"/>
      <c r="F10" s="183"/>
      <c r="G10" s="183"/>
      <c r="H10" s="215">
        <v>49</v>
      </c>
      <c r="I10" s="213">
        <f t="shared" si="0"/>
        <v>34.299999999999997</v>
      </c>
      <c r="J10" s="275"/>
      <c r="K10" s="275"/>
      <c r="L10" s="276"/>
      <c r="M10" s="276"/>
      <c r="N10" s="276"/>
      <c r="O10" s="276"/>
      <c r="P10" s="276"/>
      <c r="Q10" s="276"/>
      <c r="R10" s="276"/>
      <c r="S10" s="276"/>
      <c r="T10" s="275"/>
      <c r="U10" s="275"/>
      <c r="V10" s="207"/>
    </row>
    <row r="11" spans="1:22" ht="18.75">
      <c r="A11" s="191" t="s">
        <v>282</v>
      </c>
      <c r="B11" s="195" t="s">
        <v>276</v>
      </c>
      <c r="C11" s="195"/>
      <c r="D11" s="196"/>
      <c r="E11" s="183"/>
      <c r="F11" s="183"/>
      <c r="G11" s="183"/>
      <c r="H11" s="215">
        <v>1</v>
      </c>
      <c r="I11" s="213">
        <f t="shared" si="0"/>
        <v>0.7</v>
      </c>
      <c r="J11" s="275"/>
      <c r="K11" s="275"/>
      <c r="L11" s="276"/>
      <c r="M11" s="276"/>
      <c r="N11" s="276"/>
      <c r="O11" s="276"/>
      <c r="P11" s="276"/>
      <c r="Q11" s="276"/>
      <c r="R11" s="276"/>
      <c r="S11" s="276"/>
      <c r="T11" s="275"/>
      <c r="U11" s="275"/>
      <c r="V11" s="207"/>
    </row>
    <row r="12" spans="1:22" ht="18.75">
      <c r="A12" s="191" t="s">
        <v>283</v>
      </c>
      <c r="B12" s="195"/>
      <c r="C12" s="195"/>
      <c r="D12" s="196"/>
      <c r="E12" s="183"/>
      <c r="F12" s="183"/>
      <c r="G12" s="183"/>
      <c r="H12" s="215"/>
      <c r="I12" s="213"/>
      <c r="J12" s="275"/>
      <c r="K12" s="275"/>
      <c r="L12" s="276"/>
      <c r="M12" s="276"/>
      <c r="N12" s="276"/>
      <c r="O12" s="276"/>
      <c r="P12" s="276"/>
      <c r="Q12" s="276"/>
      <c r="R12" s="276"/>
      <c r="S12" s="276"/>
      <c r="T12" s="275"/>
      <c r="U12" s="275"/>
      <c r="V12" s="207"/>
    </row>
    <row r="13" spans="1:22" ht="18.75">
      <c r="A13" s="191" t="s">
        <v>452</v>
      </c>
      <c r="B13" s="195" t="s">
        <v>284</v>
      </c>
      <c r="C13" s="195"/>
      <c r="D13" s="196"/>
      <c r="E13" s="183"/>
      <c r="F13" s="183"/>
      <c r="G13" s="183"/>
      <c r="H13" s="215">
        <v>17</v>
      </c>
      <c r="I13" s="213">
        <f t="shared" si="0"/>
        <v>11.899999999999999</v>
      </c>
      <c r="J13" s="275"/>
      <c r="K13" s="275"/>
      <c r="L13" s="276"/>
      <c r="M13" s="276"/>
      <c r="N13" s="276"/>
      <c r="O13" s="276"/>
      <c r="P13" s="276"/>
      <c r="Q13" s="276"/>
      <c r="R13" s="276"/>
      <c r="S13" s="276"/>
      <c r="T13" s="275"/>
      <c r="U13" s="275"/>
      <c r="V13" s="207"/>
    </row>
    <row r="14" spans="1:22" ht="37.5">
      <c r="A14" s="193" t="s">
        <v>453</v>
      </c>
      <c r="B14" s="195" t="s">
        <v>276</v>
      </c>
      <c r="C14" s="195"/>
      <c r="D14" s="196"/>
      <c r="E14" s="183"/>
      <c r="F14" s="183"/>
      <c r="G14" s="183"/>
      <c r="H14" s="215">
        <v>3</v>
      </c>
      <c r="I14" s="213">
        <f t="shared" si="0"/>
        <v>2.0999999999999996</v>
      </c>
      <c r="J14" s="275"/>
      <c r="K14" s="275"/>
      <c r="L14" s="276"/>
      <c r="M14" s="276"/>
      <c r="N14" s="276"/>
      <c r="O14" s="276"/>
      <c r="P14" s="276"/>
      <c r="Q14" s="276"/>
      <c r="R14" s="276"/>
      <c r="S14" s="276"/>
      <c r="T14" s="275"/>
      <c r="U14" s="275"/>
      <c r="V14" s="207"/>
    </row>
    <row r="15" spans="1:22" ht="18.75">
      <c r="A15" s="191" t="s">
        <v>454</v>
      </c>
      <c r="B15" s="195" t="s">
        <v>276</v>
      </c>
      <c r="C15" s="195"/>
      <c r="D15" s="196"/>
      <c r="E15" s="183"/>
      <c r="F15" s="183"/>
      <c r="G15" s="183"/>
      <c r="H15" s="215">
        <v>28</v>
      </c>
      <c r="I15" s="213">
        <f t="shared" si="0"/>
        <v>19.599999999999998</v>
      </c>
      <c r="J15" s="275"/>
      <c r="K15" s="275"/>
      <c r="L15" s="276"/>
      <c r="M15" s="276"/>
      <c r="N15" s="276"/>
      <c r="O15" s="276"/>
      <c r="P15" s="276"/>
      <c r="Q15" s="276"/>
      <c r="R15" s="276"/>
      <c r="S15" s="276"/>
      <c r="T15" s="275"/>
      <c r="U15" s="275"/>
      <c r="V15" s="207"/>
    </row>
    <row r="16" spans="1:22" ht="18.75">
      <c r="A16" s="193" t="s">
        <v>455</v>
      </c>
      <c r="B16" s="195" t="s">
        <v>276</v>
      </c>
      <c r="C16" s="195"/>
      <c r="D16" s="196"/>
      <c r="E16" s="183"/>
      <c r="F16" s="183"/>
      <c r="G16" s="183"/>
      <c r="H16" s="215">
        <v>37</v>
      </c>
      <c r="I16" s="213">
        <f t="shared" si="0"/>
        <v>25.9</v>
      </c>
      <c r="J16" s="275"/>
      <c r="K16" s="275"/>
      <c r="L16" s="276"/>
      <c r="M16" s="276"/>
      <c r="N16" s="276"/>
      <c r="O16" s="276"/>
      <c r="P16" s="276"/>
      <c r="Q16" s="276"/>
      <c r="R16" s="276"/>
      <c r="S16" s="276"/>
      <c r="T16" s="275"/>
      <c r="U16" s="275"/>
      <c r="V16" s="207"/>
    </row>
    <row r="17" spans="1:22" ht="18.75">
      <c r="A17" s="34" t="s">
        <v>456</v>
      </c>
      <c r="B17" s="196" t="s">
        <v>299</v>
      </c>
      <c r="C17" s="195"/>
      <c r="D17" s="196"/>
      <c r="E17" s="183"/>
      <c r="F17" s="183"/>
      <c r="G17" s="183"/>
      <c r="H17" s="215">
        <v>50</v>
      </c>
      <c r="I17" s="213">
        <f t="shared" si="0"/>
        <v>35</v>
      </c>
      <c r="J17" s="275"/>
      <c r="K17" s="275"/>
      <c r="L17" s="276"/>
      <c r="M17" s="276"/>
      <c r="N17" s="276"/>
      <c r="O17" s="276"/>
      <c r="P17" s="276"/>
      <c r="Q17" s="276"/>
      <c r="R17" s="276"/>
      <c r="S17" s="276"/>
      <c r="T17" s="275"/>
      <c r="U17" s="275"/>
      <c r="V17" s="207"/>
    </row>
    <row r="18" spans="1:22" ht="37.5">
      <c r="A18" s="205" t="s">
        <v>457</v>
      </c>
      <c r="B18" s="195" t="s">
        <v>276</v>
      </c>
      <c r="C18" s="195"/>
      <c r="D18" s="196"/>
      <c r="E18" s="183"/>
      <c r="F18" s="183"/>
      <c r="G18" s="183"/>
      <c r="H18" s="213">
        <v>0</v>
      </c>
      <c r="I18" s="213">
        <f t="shared" si="0"/>
        <v>0</v>
      </c>
      <c r="J18" s="275"/>
      <c r="K18" s="275"/>
      <c r="L18" s="276"/>
      <c r="M18" s="276"/>
      <c r="N18" s="276"/>
      <c r="O18" s="276"/>
      <c r="P18" s="276"/>
      <c r="Q18" s="276"/>
      <c r="R18" s="276"/>
      <c r="S18" s="276"/>
      <c r="T18" s="275"/>
      <c r="U18" s="275"/>
      <c r="V18" s="207"/>
    </row>
    <row r="19" spans="1:22">
      <c r="A19" s="374" t="s">
        <v>126</v>
      </c>
      <c r="B19" s="374"/>
      <c r="C19" s="374"/>
      <c r="D19" s="374"/>
      <c r="E19" s="374"/>
      <c r="F19" s="374"/>
      <c r="G19" s="374"/>
      <c r="H19" s="217">
        <f>SUM(H6:H18)</f>
        <v>345</v>
      </c>
      <c r="I19" s="214">
        <f t="shared" si="0"/>
        <v>241.49999999999997</v>
      </c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23"/>
    </row>
    <row r="21" spans="1:22" ht="23.25" customHeight="1">
      <c r="A21" s="184" t="s">
        <v>410</v>
      </c>
      <c r="B21" s="365" t="s">
        <v>411</v>
      </c>
      <c r="C21" s="365"/>
      <c r="D21" s="365"/>
      <c r="E21" s="365"/>
      <c r="F21" s="365"/>
      <c r="G21" s="365"/>
      <c r="H21" s="365"/>
      <c r="I21" s="365"/>
      <c r="J21" s="365"/>
      <c r="K21" s="365"/>
      <c r="L21" s="365"/>
      <c r="M21" s="365"/>
      <c r="N21" s="365"/>
      <c r="O21" s="365"/>
      <c r="P21" s="365"/>
      <c r="Q21" s="365"/>
      <c r="R21" s="365"/>
      <c r="S21" s="365"/>
      <c r="T21" s="365"/>
      <c r="U21" s="365"/>
      <c r="V21" s="365"/>
    </row>
    <row r="22" spans="1:22">
      <c r="B22" s="202" t="s">
        <v>506</v>
      </c>
      <c r="C22" s="201"/>
      <c r="D22" s="87"/>
      <c r="E22" s="201"/>
      <c r="F22" s="202"/>
      <c r="G22" s="202"/>
      <c r="H22" s="203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</row>
    <row r="23" spans="1:22" s="1" customFormat="1">
      <c r="A23"/>
      <c r="B23" s="1" t="s">
        <v>507</v>
      </c>
      <c r="C23"/>
      <c r="D23" s="141"/>
      <c r="E23" s="2"/>
      <c r="H23" s="237"/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</sheetData>
  <mergeCells count="10">
    <mergeCell ref="B21:V21"/>
    <mergeCell ref="A1:V1"/>
    <mergeCell ref="A2:V2"/>
    <mergeCell ref="A3:A5"/>
    <mergeCell ref="B3:B5"/>
    <mergeCell ref="E3:G4"/>
    <mergeCell ref="H3:T3"/>
    <mergeCell ref="V3:V5"/>
    <mergeCell ref="T4:U4"/>
    <mergeCell ref="A19:G19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0" orientation="landscape" verticalDpi="0" r:id="rId1"/>
  <rowBreaks count="1" manualBreakCount="1">
    <brk id="14" max="21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1:D21"/>
  <sheetViews>
    <sheetView workbookViewId="0">
      <selection activeCell="A21" sqref="A21:D21"/>
    </sheetView>
  </sheetViews>
  <sheetFormatPr defaultRowHeight="14.25"/>
  <cols>
    <col min="1" max="1" width="29.75" customWidth="1"/>
    <col min="2" max="2" width="20.75" customWidth="1"/>
    <col min="3" max="3" width="19.875" customWidth="1"/>
    <col min="4" max="4" width="11" customWidth="1"/>
  </cols>
  <sheetData>
    <row r="1" spans="1:4" ht="21">
      <c r="A1" s="368" t="s">
        <v>568</v>
      </c>
      <c r="B1" s="368"/>
      <c r="C1" s="368"/>
      <c r="D1" s="368"/>
    </row>
    <row r="2" spans="1:4" ht="21">
      <c r="A2" s="377" t="s">
        <v>423</v>
      </c>
      <c r="B2" s="377"/>
      <c r="C2" s="377"/>
      <c r="D2" s="377"/>
    </row>
    <row r="3" spans="1:4" ht="12.75" customHeight="1">
      <c r="A3" s="197"/>
      <c r="B3" s="197"/>
      <c r="C3" s="197"/>
      <c r="D3" s="197"/>
    </row>
    <row r="4" spans="1:4" ht="21">
      <c r="A4" s="369" t="s">
        <v>104</v>
      </c>
      <c r="B4" s="369" t="s">
        <v>566</v>
      </c>
      <c r="C4" s="369"/>
      <c r="D4" s="370" t="s">
        <v>113</v>
      </c>
    </row>
    <row r="5" spans="1:4" ht="72" customHeight="1">
      <c r="A5" s="369"/>
      <c r="B5" s="297" t="s">
        <v>564</v>
      </c>
      <c r="C5" s="297" t="s">
        <v>565</v>
      </c>
      <c r="D5" s="370"/>
    </row>
    <row r="6" spans="1:4" ht="21">
      <c r="A6" s="302" t="s">
        <v>101</v>
      </c>
      <c r="B6" s="298"/>
      <c r="C6" s="298"/>
      <c r="D6" s="298"/>
    </row>
    <row r="7" spans="1:4" ht="18.75">
      <c r="A7" s="191" t="s">
        <v>569</v>
      </c>
      <c r="B7" s="34"/>
      <c r="C7" s="34"/>
      <c r="D7" s="34"/>
    </row>
    <row r="8" spans="1:4" ht="18.75">
      <c r="A8" s="191" t="s">
        <v>570</v>
      </c>
      <c r="B8" s="34"/>
      <c r="C8" s="34"/>
      <c r="D8" s="34"/>
    </row>
    <row r="9" spans="1:4" ht="18.75">
      <c r="A9" s="191" t="s">
        <v>571</v>
      </c>
      <c r="B9" s="34"/>
      <c r="C9" s="34"/>
      <c r="D9" s="34"/>
    </row>
    <row r="10" spans="1:4" ht="18.75">
      <c r="A10" s="191" t="s">
        <v>572</v>
      </c>
      <c r="B10" s="34"/>
      <c r="C10" s="34"/>
      <c r="D10" s="34"/>
    </row>
    <row r="11" spans="1:4" ht="18.75">
      <c r="A11" s="191" t="s">
        <v>573</v>
      </c>
      <c r="B11" s="34"/>
      <c r="C11" s="34"/>
      <c r="D11" s="34"/>
    </row>
    <row r="12" spans="1:4" ht="18.75">
      <c r="A12" s="191" t="s">
        <v>574</v>
      </c>
      <c r="B12" s="34"/>
      <c r="C12" s="34"/>
      <c r="D12" s="34"/>
    </row>
    <row r="13" spans="1:4" ht="18.75">
      <c r="A13" s="191" t="s">
        <v>575</v>
      </c>
      <c r="B13" s="34"/>
      <c r="C13" s="34"/>
      <c r="D13" s="34"/>
    </row>
    <row r="14" spans="1:4" ht="18.75">
      <c r="A14" s="191" t="s">
        <v>576</v>
      </c>
      <c r="B14" s="34"/>
      <c r="C14" s="34"/>
      <c r="D14" s="34"/>
    </row>
    <row r="15" spans="1:4" ht="18.75">
      <c r="A15" s="191" t="s">
        <v>577</v>
      </c>
      <c r="B15" s="296"/>
      <c r="C15" s="296"/>
      <c r="D15" s="296"/>
    </row>
    <row r="16" spans="1:4" ht="18.75">
      <c r="A16" s="191" t="s">
        <v>578</v>
      </c>
      <c r="B16" s="296"/>
      <c r="C16" s="296"/>
      <c r="D16" s="296"/>
    </row>
    <row r="17" spans="1:4" ht="18.75">
      <c r="A17" s="191" t="s">
        <v>579</v>
      </c>
      <c r="B17" s="296"/>
      <c r="C17" s="296"/>
      <c r="D17" s="296"/>
    </row>
    <row r="18" spans="1:4" ht="21">
      <c r="A18" s="302" t="s">
        <v>515</v>
      </c>
      <c r="B18" s="312"/>
      <c r="C18" s="312"/>
      <c r="D18" s="312"/>
    </row>
    <row r="19" spans="1:4" ht="18.75">
      <c r="A19" s="286" t="s">
        <v>580</v>
      </c>
      <c r="B19" s="296"/>
      <c r="C19" s="296"/>
      <c r="D19" s="296"/>
    </row>
    <row r="21" spans="1:4" ht="21">
      <c r="A21" s="420" t="s">
        <v>591</v>
      </c>
      <c r="B21" s="420"/>
      <c r="C21" s="420"/>
      <c r="D21" s="420"/>
    </row>
  </sheetData>
  <mergeCells count="6">
    <mergeCell ref="A21:D21"/>
    <mergeCell ref="A1:D1"/>
    <mergeCell ref="A2:D2"/>
    <mergeCell ref="A4:A5"/>
    <mergeCell ref="B4:C4"/>
    <mergeCell ref="D4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50"/>
  </sheetPr>
  <dimension ref="A1:AA18"/>
  <sheetViews>
    <sheetView zoomScaleSheetLayoutView="100" workbookViewId="0">
      <selection activeCell="J22" sqref="J22"/>
    </sheetView>
  </sheetViews>
  <sheetFormatPr defaultRowHeight="21"/>
  <cols>
    <col min="1" max="1" width="29.25" customWidth="1"/>
    <col min="2" max="2" width="9" customWidth="1"/>
    <col min="3" max="3" width="0" hidden="1" customWidth="1"/>
    <col min="4" max="4" width="0" style="141" hidden="1" customWidth="1"/>
    <col min="5" max="5" width="4.375" style="1" customWidth="1"/>
    <col min="6" max="6" width="4.875" style="1" customWidth="1"/>
    <col min="7" max="7" width="4.25" style="1" customWidth="1"/>
    <col min="8" max="8" width="10" style="237" customWidth="1"/>
    <col min="9" max="9" width="10.875" customWidth="1"/>
    <col min="10" max="10" width="12.5" customWidth="1"/>
    <col min="11" max="11" width="11.875" customWidth="1"/>
    <col min="12" max="12" width="12.375" customWidth="1"/>
    <col min="13" max="13" width="12" customWidth="1"/>
    <col min="14" max="14" width="15.125" customWidth="1"/>
  </cols>
  <sheetData>
    <row r="1" spans="1:27" ht="23.25">
      <c r="A1" s="350" t="s">
        <v>508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</row>
    <row r="2" spans="1:27" ht="29.25" customHeight="1">
      <c r="A2" s="351" t="s">
        <v>425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295"/>
      <c r="P2" s="295"/>
      <c r="Q2" s="295"/>
      <c r="R2" s="295"/>
      <c r="S2" s="295"/>
      <c r="T2" s="295"/>
      <c r="U2" s="295"/>
      <c r="V2" s="295"/>
    </row>
    <row r="3" spans="1:27" ht="21" customHeight="1">
      <c r="A3" s="352" t="s">
        <v>104</v>
      </c>
      <c r="B3" s="353" t="s">
        <v>254</v>
      </c>
      <c r="C3" s="179"/>
      <c r="D3" s="179"/>
      <c r="E3" s="356" t="s">
        <v>406</v>
      </c>
      <c r="F3" s="357"/>
      <c r="G3" s="358"/>
      <c r="H3" s="344" t="s">
        <v>6</v>
      </c>
      <c r="I3" s="345"/>
      <c r="J3" s="345"/>
      <c r="K3" s="345"/>
      <c r="L3" s="345"/>
      <c r="M3" s="346"/>
      <c r="N3" s="362" t="s">
        <v>113</v>
      </c>
    </row>
    <row r="4" spans="1:27" ht="15" customHeight="1">
      <c r="A4" s="352"/>
      <c r="B4" s="354"/>
      <c r="C4" s="175"/>
      <c r="D4" s="175"/>
      <c r="E4" s="359"/>
      <c r="F4" s="360"/>
      <c r="G4" s="361"/>
      <c r="H4" s="347"/>
      <c r="I4" s="348"/>
      <c r="J4" s="348"/>
      <c r="K4" s="348"/>
      <c r="L4" s="348"/>
      <c r="M4" s="349"/>
      <c r="N4" s="362"/>
    </row>
    <row r="5" spans="1:27" ht="80.25" customHeight="1">
      <c r="A5" s="352"/>
      <c r="B5" s="355"/>
      <c r="C5" s="175"/>
      <c r="D5" s="175"/>
      <c r="E5" s="178" t="s">
        <v>69</v>
      </c>
      <c r="F5" s="178" t="s">
        <v>70</v>
      </c>
      <c r="G5" s="178" t="s">
        <v>72</v>
      </c>
      <c r="H5" s="176" t="s">
        <v>510</v>
      </c>
      <c r="I5" s="176" t="s">
        <v>509</v>
      </c>
      <c r="J5" s="177" t="s">
        <v>512</v>
      </c>
      <c r="K5" s="177" t="s">
        <v>514</v>
      </c>
      <c r="L5" s="177" t="s">
        <v>511</v>
      </c>
      <c r="M5" s="177" t="s">
        <v>513</v>
      </c>
      <c r="N5" s="362"/>
    </row>
    <row r="6" spans="1:27">
      <c r="A6" s="198" t="s">
        <v>101</v>
      </c>
      <c r="B6" s="200"/>
      <c r="C6" s="175"/>
      <c r="D6" s="175"/>
      <c r="E6" s="178"/>
      <c r="F6" s="178"/>
      <c r="G6" s="178"/>
      <c r="H6" s="176"/>
      <c r="I6" s="176"/>
      <c r="J6" s="177"/>
      <c r="K6" s="177"/>
      <c r="L6" s="177"/>
      <c r="M6" s="177"/>
      <c r="N6" s="199"/>
    </row>
    <row r="7" spans="1:27" s="269" customFormat="1">
      <c r="A7" s="191" t="s">
        <v>303</v>
      </c>
      <c r="B7" s="192" t="s">
        <v>257</v>
      </c>
      <c r="C7" s="192">
        <v>41</v>
      </c>
      <c r="D7" s="266">
        <v>0</v>
      </c>
      <c r="E7" s="34"/>
      <c r="F7" s="34"/>
      <c r="G7" s="34"/>
      <c r="H7" s="249">
        <v>3</v>
      </c>
      <c r="I7" s="249">
        <f>+H7*20%</f>
        <v>0.60000000000000009</v>
      </c>
      <c r="J7" s="185"/>
      <c r="K7" s="272"/>
      <c r="L7" s="272"/>
      <c r="M7" s="272"/>
      <c r="N7" s="207"/>
      <c r="O7" s="267"/>
      <c r="P7" s="268"/>
      <c r="S7" s="251"/>
      <c r="T7" s="250"/>
      <c r="U7" s="250"/>
      <c r="V7" s="250"/>
      <c r="W7" s="250"/>
      <c r="X7" s="202"/>
      <c r="Y7" s="203"/>
      <c r="Z7" s="201"/>
      <c r="AA7" s="201"/>
    </row>
    <row r="8" spans="1:27" s="269" customFormat="1" ht="18.75">
      <c r="A8" s="191" t="s">
        <v>304</v>
      </c>
      <c r="B8" s="192" t="s">
        <v>257</v>
      </c>
      <c r="C8" s="192">
        <v>33</v>
      </c>
      <c r="D8" s="266">
        <v>0</v>
      </c>
      <c r="E8" s="183"/>
      <c r="F8" s="183"/>
      <c r="G8" s="183"/>
      <c r="H8" s="249">
        <v>19</v>
      </c>
      <c r="I8" s="249">
        <f t="shared" ref="I8:I10" si="0">+H8*20%</f>
        <v>3.8000000000000003</v>
      </c>
      <c r="J8" s="185"/>
      <c r="K8" s="272"/>
      <c r="L8" s="272"/>
      <c r="M8" s="272"/>
      <c r="N8" s="207"/>
      <c r="O8" s="267"/>
      <c r="P8" s="268"/>
    </row>
    <row r="9" spans="1:27" s="269" customFormat="1" ht="18.75">
      <c r="A9" s="191" t="s">
        <v>305</v>
      </c>
      <c r="B9" s="192" t="s">
        <v>257</v>
      </c>
      <c r="C9" s="192">
        <v>31</v>
      </c>
      <c r="D9" s="266">
        <v>0</v>
      </c>
      <c r="E9" s="183"/>
      <c r="F9" s="183"/>
      <c r="G9" s="183"/>
      <c r="H9" s="249">
        <v>13</v>
      </c>
      <c r="I9" s="249">
        <f t="shared" si="0"/>
        <v>2.6</v>
      </c>
      <c r="J9" s="185"/>
      <c r="K9" s="272"/>
      <c r="L9" s="272"/>
      <c r="M9" s="272"/>
      <c r="N9" s="207"/>
      <c r="O9" s="267"/>
      <c r="P9" s="268"/>
    </row>
    <row r="10" spans="1:27" s="269" customFormat="1" ht="18.75">
      <c r="A10" s="191" t="s">
        <v>432</v>
      </c>
      <c r="B10" s="192" t="s">
        <v>257</v>
      </c>
      <c r="C10" s="192"/>
      <c r="D10" s="266"/>
      <c r="E10" s="183"/>
      <c r="F10" s="183"/>
      <c r="G10" s="183"/>
      <c r="H10" s="249">
        <v>0</v>
      </c>
      <c r="I10" s="249">
        <f t="shared" si="0"/>
        <v>0</v>
      </c>
      <c r="J10" s="185"/>
      <c r="K10" s="272"/>
      <c r="L10" s="272"/>
      <c r="M10" s="272"/>
      <c r="N10" s="207"/>
      <c r="O10" s="267"/>
      <c r="P10" s="268"/>
    </row>
    <row r="11" spans="1:27">
      <c r="A11" s="341" t="s">
        <v>126</v>
      </c>
      <c r="B11" s="342"/>
      <c r="C11" s="342"/>
      <c r="D11" s="342"/>
      <c r="E11" s="342"/>
      <c r="F11" s="342"/>
      <c r="G11" s="343"/>
      <c r="H11" s="291">
        <f>SUM(H7:H10)</f>
        <v>35</v>
      </c>
      <c r="I11" s="249">
        <f>+H11*20%</f>
        <v>7</v>
      </c>
      <c r="J11" s="249"/>
      <c r="K11" s="249"/>
      <c r="L11" s="249"/>
      <c r="M11" s="249"/>
      <c r="N11" s="221"/>
    </row>
    <row r="12" spans="1:27">
      <c r="P12" s="201"/>
    </row>
    <row r="13" spans="1:27">
      <c r="A13" s="184" t="s">
        <v>410</v>
      </c>
      <c r="B13" s="1" t="s">
        <v>507</v>
      </c>
      <c r="K13" s="201"/>
      <c r="L13" s="201"/>
      <c r="M13" s="201"/>
      <c r="N13" s="201"/>
    </row>
    <row r="14" spans="1:27">
      <c r="G14" s="250"/>
      <c r="H14" s="250"/>
      <c r="I14" s="250"/>
      <c r="J14" s="1"/>
      <c r="K14" s="1"/>
      <c r="M14" s="1"/>
    </row>
    <row r="15" spans="1:27">
      <c r="E15" s="2"/>
    </row>
    <row r="16" spans="1:27">
      <c r="E16" s="2"/>
    </row>
    <row r="17" spans="5:5">
      <c r="E17" s="2"/>
    </row>
    <row r="18" spans="5:5">
      <c r="E18"/>
    </row>
  </sheetData>
  <mergeCells count="8">
    <mergeCell ref="A11:G11"/>
    <mergeCell ref="A1:N1"/>
    <mergeCell ref="A2:N2"/>
    <mergeCell ref="A3:A5"/>
    <mergeCell ref="B3:B5"/>
    <mergeCell ref="E3:G4"/>
    <mergeCell ref="H3:M4"/>
    <mergeCell ref="N3:N5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5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A1:V17"/>
  <sheetViews>
    <sheetView view="pageBreakPreview" zoomScaleSheetLayoutView="100" workbookViewId="0">
      <selection activeCell="Z10" sqref="Z10"/>
    </sheetView>
  </sheetViews>
  <sheetFormatPr defaultRowHeight="21"/>
  <cols>
    <col min="1" max="1" width="18.875" customWidth="1"/>
    <col min="2" max="2" width="7.625" customWidth="1"/>
    <col min="3" max="3" width="0" hidden="1" customWidth="1"/>
    <col min="4" max="4" width="0" style="141" hidden="1" customWidth="1"/>
    <col min="5" max="5" width="4.75" style="1" customWidth="1"/>
    <col min="6" max="6" width="4.875" style="1" customWidth="1"/>
    <col min="7" max="7" width="4.25" style="1" customWidth="1"/>
    <col min="8" max="8" width="7.125" style="142" customWidth="1"/>
    <col min="9" max="21" width="7.125" customWidth="1"/>
    <col min="22" max="22" width="10.875" customWidth="1"/>
  </cols>
  <sheetData>
    <row r="1" spans="1:22" ht="21" customHeight="1">
      <c r="A1" s="350" t="s">
        <v>473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</row>
    <row r="2" spans="1:22" ht="29.25" customHeight="1">
      <c r="A2" s="351" t="s">
        <v>425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</row>
    <row r="3" spans="1:22" ht="21" customHeight="1">
      <c r="A3" s="352" t="s">
        <v>104</v>
      </c>
      <c r="B3" s="353" t="s">
        <v>254</v>
      </c>
      <c r="C3" s="179"/>
      <c r="D3" s="179"/>
      <c r="E3" s="356" t="s">
        <v>406</v>
      </c>
      <c r="F3" s="357"/>
      <c r="G3" s="358"/>
      <c r="H3" s="366" t="s">
        <v>6</v>
      </c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181"/>
      <c r="V3" s="362" t="s">
        <v>113</v>
      </c>
    </row>
    <row r="4" spans="1:22" ht="15" customHeight="1">
      <c r="A4" s="352"/>
      <c r="B4" s="354"/>
      <c r="C4" s="175"/>
      <c r="D4" s="175"/>
      <c r="E4" s="359"/>
      <c r="F4" s="360"/>
      <c r="G4" s="361"/>
      <c r="H4" s="180" t="s">
        <v>395</v>
      </c>
      <c r="I4" s="182"/>
      <c r="J4" s="180" t="s">
        <v>396</v>
      </c>
      <c r="K4" s="180"/>
      <c r="L4" s="180" t="s">
        <v>397</v>
      </c>
      <c r="M4" s="180" t="s">
        <v>398</v>
      </c>
      <c r="N4" s="180" t="s">
        <v>399</v>
      </c>
      <c r="O4" s="180" t="s">
        <v>400</v>
      </c>
      <c r="P4" s="180" t="s">
        <v>401</v>
      </c>
      <c r="Q4" s="180" t="s">
        <v>402</v>
      </c>
      <c r="R4" s="180" t="s">
        <v>403</v>
      </c>
      <c r="S4" s="180" t="s">
        <v>404</v>
      </c>
      <c r="T4" s="363" t="s">
        <v>409</v>
      </c>
      <c r="U4" s="364"/>
      <c r="V4" s="362"/>
    </row>
    <row r="5" spans="1:22" ht="204.75">
      <c r="A5" s="352"/>
      <c r="B5" s="355"/>
      <c r="C5" s="175"/>
      <c r="D5" s="175"/>
      <c r="E5" s="178" t="s">
        <v>69</v>
      </c>
      <c r="F5" s="178" t="s">
        <v>70</v>
      </c>
      <c r="G5" s="178" t="s">
        <v>72</v>
      </c>
      <c r="H5" s="176" t="s">
        <v>412</v>
      </c>
      <c r="I5" s="176" t="s">
        <v>503</v>
      </c>
      <c r="J5" s="177" t="s">
        <v>408</v>
      </c>
      <c r="K5" s="177" t="s">
        <v>505</v>
      </c>
      <c r="L5" s="177" t="s">
        <v>413</v>
      </c>
      <c r="M5" s="177" t="s">
        <v>414</v>
      </c>
      <c r="N5" s="177" t="s">
        <v>415</v>
      </c>
      <c r="O5" s="177" t="s">
        <v>416</v>
      </c>
      <c r="P5" s="177" t="s">
        <v>417</v>
      </c>
      <c r="Q5" s="177" t="s">
        <v>418</v>
      </c>
      <c r="R5" s="177" t="s">
        <v>419</v>
      </c>
      <c r="S5" s="177" t="s">
        <v>405</v>
      </c>
      <c r="T5" s="177" t="s">
        <v>420</v>
      </c>
      <c r="U5" s="177" t="s">
        <v>421</v>
      </c>
      <c r="V5" s="362"/>
    </row>
    <row r="6" spans="1:22" ht="18.75">
      <c r="A6" s="191" t="s">
        <v>303</v>
      </c>
      <c r="B6" s="192" t="s">
        <v>257</v>
      </c>
      <c r="C6" s="192"/>
      <c r="D6" s="194"/>
      <c r="E6" s="34"/>
      <c r="F6" s="34"/>
      <c r="G6" s="34"/>
      <c r="H6" s="213">
        <v>3</v>
      </c>
      <c r="I6" s="213">
        <f t="shared" ref="I6:I10" si="0">+H6*70%</f>
        <v>2.0999999999999996</v>
      </c>
      <c r="J6" s="275"/>
      <c r="K6" s="277"/>
      <c r="L6" s="276"/>
      <c r="M6" s="276"/>
      <c r="N6" s="276"/>
      <c r="O6" s="276"/>
      <c r="P6" s="276"/>
      <c r="Q6" s="276"/>
      <c r="R6" s="276"/>
      <c r="S6" s="276"/>
      <c r="T6" s="277"/>
      <c r="U6" s="278"/>
      <c r="V6" s="185"/>
    </row>
    <row r="7" spans="1:22" ht="18.75">
      <c r="A7" s="191" t="s">
        <v>304</v>
      </c>
      <c r="B7" s="192" t="s">
        <v>257</v>
      </c>
      <c r="C7" s="192"/>
      <c r="D7" s="194"/>
      <c r="E7" s="34"/>
      <c r="F7" s="34"/>
      <c r="G7" s="34"/>
      <c r="H7" s="213">
        <v>19</v>
      </c>
      <c r="I7" s="213">
        <f t="shared" si="0"/>
        <v>13.299999999999999</v>
      </c>
      <c r="J7" s="275"/>
      <c r="K7" s="277"/>
      <c r="L7" s="276"/>
      <c r="M7" s="276"/>
      <c r="N7" s="276"/>
      <c r="O7" s="276"/>
      <c r="P7" s="276"/>
      <c r="Q7" s="276"/>
      <c r="R7" s="276"/>
      <c r="S7" s="276"/>
      <c r="T7" s="277"/>
      <c r="U7" s="278"/>
      <c r="V7" s="185"/>
    </row>
    <row r="8" spans="1:22" ht="37.5">
      <c r="A8" s="193" t="s">
        <v>305</v>
      </c>
      <c r="B8" s="195" t="s">
        <v>257</v>
      </c>
      <c r="C8" s="192"/>
      <c r="D8" s="194"/>
      <c r="E8" s="34"/>
      <c r="F8" s="34"/>
      <c r="G8" s="34"/>
      <c r="H8" s="213">
        <v>13</v>
      </c>
      <c r="I8" s="213">
        <f t="shared" si="0"/>
        <v>9.1</v>
      </c>
      <c r="J8" s="275"/>
      <c r="K8" s="277"/>
      <c r="L8" s="276"/>
      <c r="M8" s="276"/>
      <c r="N8" s="276"/>
      <c r="O8" s="276"/>
      <c r="P8" s="276"/>
      <c r="Q8" s="276"/>
      <c r="R8" s="276"/>
      <c r="S8" s="276"/>
      <c r="T8" s="277"/>
      <c r="U8" s="278"/>
      <c r="V8" s="185"/>
    </row>
    <row r="9" spans="1:22" ht="18.75">
      <c r="A9" s="193" t="s">
        <v>432</v>
      </c>
      <c r="B9" s="195" t="s">
        <v>257</v>
      </c>
      <c r="C9" s="192"/>
      <c r="D9" s="194"/>
      <c r="E9" s="34"/>
      <c r="F9" s="34"/>
      <c r="G9" s="34"/>
      <c r="H9" s="213">
        <v>0</v>
      </c>
      <c r="I9" s="213">
        <f t="shared" si="0"/>
        <v>0</v>
      </c>
      <c r="J9" s="275"/>
      <c r="K9" s="277"/>
      <c r="L9" s="276"/>
      <c r="M9" s="276"/>
      <c r="N9" s="276"/>
      <c r="O9" s="276"/>
      <c r="P9" s="276"/>
      <c r="Q9" s="276"/>
      <c r="R9" s="276"/>
      <c r="S9" s="276"/>
      <c r="T9" s="277"/>
      <c r="U9" s="278"/>
      <c r="V9" s="207"/>
    </row>
    <row r="10" spans="1:22">
      <c r="A10" s="378" t="s">
        <v>126</v>
      </c>
      <c r="B10" s="379"/>
      <c r="C10" s="379"/>
      <c r="D10" s="379"/>
      <c r="E10" s="379"/>
      <c r="F10" s="379"/>
      <c r="G10" s="380"/>
      <c r="H10" s="214">
        <f>SUM(H6:H9)</f>
        <v>35</v>
      </c>
      <c r="I10" s="214">
        <f t="shared" si="0"/>
        <v>24.5</v>
      </c>
      <c r="J10" s="214"/>
      <c r="K10" s="224"/>
      <c r="L10" s="214"/>
      <c r="M10" s="214"/>
      <c r="N10" s="214"/>
      <c r="O10" s="214"/>
      <c r="P10" s="214"/>
      <c r="Q10" s="214"/>
      <c r="R10" s="214"/>
      <c r="S10" s="214"/>
      <c r="T10" s="224"/>
      <c r="U10" s="225"/>
      <c r="V10" s="206"/>
    </row>
    <row r="11" spans="1:22">
      <c r="B11" s="201"/>
      <c r="C11" s="201"/>
      <c r="D11" s="87"/>
      <c r="E11" s="202"/>
      <c r="F11" s="202"/>
      <c r="G11" s="202"/>
      <c r="H11" s="203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</row>
    <row r="12" spans="1:22" ht="23.25" customHeight="1">
      <c r="A12" s="184" t="s">
        <v>410</v>
      </c>
      <c r="B12" s="365" t="s">
        <v>411</v>
      </c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</row>
    <row r="13" spans="1:22">
      <c r="B13" s="202" t="s">
        <v>506</v>
      </c>
      <c r="C13" s="201"/>
      <c r="D13" s="87"/>
      <c r="E13" s="201"/>
      <c r="F13" s="202"/>
      <c r="G13" s="202"/>
      <c r="H13" s="203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</row>
    <row r="14" spans="1:22" s="1" customFormat="1">
      <c r="A14"/>
      <c r="B14" s="1" t="s">
        <v>507</v>
      </c>
      <c r="C14"/>
      <c r="D14" s="141"/>
      <c r="E14" s="2"/>
      <c r="H14" s="237"/>
      <c r="I14"/>
      <c r="J14"/>
      <c r="K14"/>
      <c r="L14"/>
      <c r="M14"/>
      <c r="N14"/>
      <c r="O14"/>
      <c r="P14"/>
      <c r="Q14"/>
      <c r="R14"/>
      <c r="S14"/>
      <c r="T14"/>
      <c r="U14"/>
      <c r="V14"/>
    </row>
    <row r="15" spans="1:22" s="1" customFormat="1">
      <c r="A15"/>
      <c r="B15"/>
      <c r="C15"/>
      <c r="D15" s="141"/>
      <c r="E15" s="2"/>
      <c r="H15" s="142"/>
      <c r="I15"/>
      <c r="J15"/>
      <c r="K15"/>
      <c r="L15"/>
      <c r="M15"/>
      <c r="N15"/>
      <c r="O15"/>
      <c r="P15"/>
      <c r="Q15"/>
      <c r="R15"/>
      <c r="S15"/>
      <c r="T15"/>
      <c r="U15"/>
      <c r="V15"/>
    </row>
    <row r="16" spans="1:22" s="1" customFormat="1">
      <c r="A16"/>
      <c r="B16"/>
      <c r="C16"/>
      <c r="D16" s="141"/>
      <c r="E16" s="2"/>
      <c r="H16" s="142"/>
      <c r="I16"/>
      <c r="J16"/>
      <c r="K16"/>
      <c r="L16"/>
      <c r="M16"/>
      <c r="N16"/>
      <c r="O16"/>
      <c r="P16"/>
      <c r="Q16"/>
      <c r="R16"/>
    </row>
    <row r="17" spans="1:18" s="1" customFormat="1">
      <c r="A17"/>
      <c r="B17"/>
      <c r="C17"/>
      <c r="D17" s="141"/>
      <c r="E17"/>
      <c r="H17" s="142"/>
      <c r="I17"/>
      <c r="J17"/>
      <c r="K17"/>
      <c r="L17"/>
      <c r="M17"/>
      <c r="N17"/>
      <c r="O17"/>
      <c r="P17"/>
      <c r="Q17"/>
      <c r="R17"/>
    </row>
  </sheetData>
  <mergeCells count="10">
    <mergeCell ref="B12:V12"/>
    <mergeCell ref="A1:V1"/>
    <mergeCell ref="A2:V2"/>
    <mergeCell ref="A3:A5"/>
    <mergeCell ref="B3:B5"/>
    <mergeCell ref="E3:G4"/>
    <mergeCell ref="H3:T3"/>
    <mergeCell ref="V3:V5"/>
    <mergeCell ref="T4:U4"/>
    <mergeCell ref="A10:G10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E23" sqref="E23"/>
    </sheetView>
  </sheetViews>
  <sheetFormatPr defaultRowHeight="18.75"/>
  <cols>
    <col min="1" max="1" width="2.625" style="26" bestFit="1" customWidth="1"/>
    <col min="2" max="2" width="67.75" style="26" customWidth="1"/>
    <col min="3" max="3" width="11.875" style="26" customWidth="1"/>
    <col min="4" max="16384" width="9" style="26"/>
  </cols>
  <sheetData>
    <row r="1" spans="1:3" ht="19.5">
      <c r="A1" s="333" t="str">
        <f>+สรุป!A1</f>
        <v>การติดตามสถานะการดำเนินการเก็บข้อมูลประกอบการดำเนินงานประกันคุณภาพการศึกษาภายใน ระดับหลักสูตร</v>
      </c>
      <c r="B1" s="333"/>
      <c r="C1" s="333"/>
    </row>
    <row r="2" spans="1:3" ht="19.5">
      <c r="A2" s="333" t="str">
        <f>+สรุป!A2</f>
        <v>คณะ....................................................................................</v>
      </c>
      <c r="B2" s="333"/>
      <c r="C2" s="333"/>
    </row>
    <row r="3" spans="1:3" ht="28.5" customHeight="1">
      <c r="A3" s="332" t="s">
        <v>74</v>
      </c>
      <c r="B3" s="332"/>
      <c r="C3" s="332"/>
    </row>
    <row r="4" spans="1:3">
      <c r="A4" s="328" t="s">
        <v>80</v>
      </c>
      <c r="B4" s="329"/>
      <c r="C4" s="330" t="s">
        <v>76</v>
      </c>
    </row>
    <row r="5" spans="1:3" ht="14.25" customHeight="1">
      <c r="A5" s="328"/>
      <c r="B5" s="329"/>
      <c r="C5" s="331"/>
    </row>
    <row r="6" spans="1:3" ht="25.5" customHeight="1">
      <c r="A6" s="38"/>
      <c r="B6" s="40" t="s">
        <v>30</v>
      </c>
      <c r="C6" s="39"/>
    </row>
    <row r="7" spans="1:3" ht="22.5" customHeight="1">
      <c r="A7" s="35">
        <v>1</v>
      </c>
      <c r="B7" s="36" t="s">
        <v>31</v>
      </c>
      <c r="C7" s="37"/>
    </row>
    <row r="8" spans="1:3" ht="23.25" customHeight="1">
      <c r="A8" s="35">
        <v>2</v>
      </c>
      <c r="B8" s="36" t="s">
        <v>32</v>
      </c>
      <c r="C8" s="37"/>
    </row>
    <row r="9" spans="1:3">
      <c r="A9" s="35">
        <v>3</v>
      </c>
      <c r="B9" s="36" t="s">
        <v>33</v>
      </c>
      <c r="C9" s="37"/>
    </row>
    <row r="10" spans="1:3">
      <c r="A10" s="35">
        <v>4</v>
      </c>
      <c r="B10" s="36" t="s">
        <v>34</v>
      </c>
      <c r="C10" s="37"/>
    </row>
    <row r="11" spans="1:3">
      <c r="A11" s="35">
        <v>5</v>
      </c>
      <c r="B11" s="36" t="s">
        <v>35</v>
      </c>
      <c r="C11" s="37"/>
    </row>
    <row r="12" spans="1:3">
      <c r="A12" s="35">
        <v>6</v>
      </c>
      <c r="B12" s="36" t="s">
        <v>36</v>
      </c>
      <c r="C12" s="37"/>
    </row>
    <row r="13" spans="1:3">
      <c r="A13" s="35">
        <v>7</v>
      </c>
      <c r="B13" s="36" t="s">
        <v>37</v>
      </c>
      <c r="C13" s="37"/>
    </row>
    <row r="14" spans="1:3">
      <c r="A14" s="35">
        <v>8</v>
      </c>
      <c r="B14" s="36" t="s">
        <v>38</v>
      </c>
      <c r="C14" s="37"/>
    </row>
    <row r="15" spans="1:3" ht="37.5">
      <c r="A15" s="35">
        <v>9</v>
      </c>
      <c r="B15" s="36" t="s">
        <v>39</v>
      </c>
      <c r="C15" s="37"/>
    </row>
    <row r="16" spans="1:3" ht="37.5">
      <c r="A16" s="35">
        <v>10</v>
      </c>
      <c r="B16" s="36" t="s">
        <v>40</v>
      </c>
      <c r="C16" s="37"/>
    </row>
  </sheetData>
  <mergeCells count="5">
    <mergeCell ref="A4:B5"/>
    <mergeCell ref="C4:C5"/>
    <mergeCell ref="A3:C3"/>
    <mergeCell ref="A2:C2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50"/>
  </sheetPr>
  <dimension ref="A1:D12"/>
  <sheetViews>
    <sheetView workbookViewId="0">
      <selection activeCell="I20" sqref="I20"/>
    </sheetView>
  </sheetViews>
  <sheetFormatPr defaultRowHeight="14.25"/>
  <cols>
    <col min="1" max="1" width="31.875" bestFit="1" customWidth="1"/>
    <col min="2" max="2" width="20.75" customWidth="1"/>
    <col min="3" max="3" width="19.875" customWidth="1"/>
    <col min="4" max="4" width="11" customWidth="1"/>
  </cols>
  <sheetData>
    <row r="1" spans="1:4" ht="21">
      <c r="A1" s="368" t="s">
        <v>568</v>
      </c>
      <c r="B1" s="368"/>
      <c r="C1" s="368"/>
      <c r="D1" s="368"/>
    </row>
    <row r="2" spans="1:4" ht="21">
      <c r="A2" s="377" t="s">
        <v>425</v>
      </c>
      <c r="B2" s="377"/>
      <c r="C2" s="377"/>
      <c r="D2" s="377"/>
    </row>
    <row r="3" spans="1:4" ht="12.75" customHeight="1">
      <c r="A3" s="197"/>
      <c r="B3" s="197"/>
      <c r="C3" s="197"/>
      <c r="D3" s="197"/>
    </row>
    <row r="4" spans="1:4" ht="21">
      <c r="A4" s="369" t="s">
        <v>104</v>
      </c>
      <c r="B4" s="369" t="s">
        <v>566</v>
      </c>
      <c r="C4" s="369"/>
      <c r="D4" s="370" t="s">
        <v>113</v>
      </c>
    </row>
    <row r="5" spans="1:4" ht="72" customHeight="1">
      <c r="A5" s="369"/>
      <c r="B5" s="297" t="s">
        <v>564</v>
      </c>
      <c r="C5" s="297" t="s">
        <v>565</v>
      </c>
      <c r="D5" s="370"/>
    </row>
    <row r="6" spans="1:4" ht="21">
      <c r="A6" s="302" t="s">
        <v>101</v>
      </c>
      <c r="B6" s="298"/>
      <c r="C6" s="298"/>
      <c r="D6" s="298"/>
    </row>
    <row r="7" spans="1:4" ht="18.75">
      <c r="A7" s="191" t="s">
        <v>581</v>
      </c>
      <c r="B7" s="34"/>
      <c r="C7" s="34"/>
      <c r="D7" s="34"/>
    </row>
    <row r="8" spans="1:4" ht="18.75">
      <c r="A8" s="191" t="s">
        <v>582</v>
      </c>
      <c r="B8" s="34"/>
      <c r="C8" s="34"/>
      <c r="D8" s="34"/>
    </row>
    <row r="9" spans="1:4" ht="18.75">
      <c r="A9" s="191" t="s">
        <v>583</v>
      </c>
      <c r="B9" s="34"/>
      <c r="C9" s="34"/>
      <c r="D9" s="34"/>
    </row>
    <row r="10" spans="1:4" ht="18.75">
      <c r="A10" s="191" t="s">
        <v>584</v>
      </c>
      <c r="B10" s="34"/>
      <c r="C10" s="34"/>
      <c r="D10" s="34"/>
    </row>
    <row r="12" spans="1:4" ht="21">
      <c r="A12" s="420" t="s">
        <v>591</v>
      </c>
      <c r="B12" s="420"/>
      <c r="C12" s="420"/>
      <c r="D12" s="420"/>
    </row>
  </sheetData>
  <mergeCells count="6">
    <mergeCell ref="A12:D12"/>
    <mergeCell ref="A1:D1"/>
    <mergeCell ref="A2:D2"/>
    <mergeCell ref="A4:A5"/>
    <mergeCell ref="B4:C4"/>
    <mergeCell ref="D4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Z31"/>
  <sheetViews>
    <sheetView view="pageBreakPreview" zoomScaleSheetLayoutView="100" workbookViewId="0">
      <selection activeCell="S1" sqref="S1:S1048576"/>
    </sheetView>
  </sheetViews>
  <sheetFormatPr defaultRowHeight="21"/>
  <cols>
    <col min="1" max="1" width="32.75" customWidth="1"/>
    <col min="2" max="2" width="9" customWidth="1"/>
    <col min="3" max="3" width="0" hidden="1" customWidth="1"/>
    <col min="4" max="4" width="0" style="141" hidden="1" customWidth="1"/>
    <col min="5" max="5" width="4.375" style="1" customWidth="1"/>
    <col min="6" max="6" width="4.875" style="1" customWidth="1"/>
    <col min="7" max="7" width="4.25" style="1" customWidth="1"/>
    <col min="8" max="8" width="10" style="237" customWidth="1"/>
    <col min="9" max="9" width="10.875" customWidth="1"/>
    <col min="10" max="10" width="12.5" customWidth="1"/>
    <col min="11" max="11" width="11.875" customWidth="1"/>
    <col min="12" max="12" width="12.375" customWidth="1"/>
    <col min="13" max="13" width="12" customWidth="1"/>
    <col min="14" max="14" width="15.125" customWidth="1"/>
  </cols>
  <sheetData>
    <row r="1" spans="1:26" ht="23.25">
      <c r="A1" s="350" t="s">
        <v>508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</row>
    <row r="2" spans="1:26" ht="29.25" customHeight="1">
      <c r="A2" s="351" t="s">
        <v>424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295"/>
      <c r="P2" s="295"/>
      <c r="Q2" s="295"/>
      <c r="R2" s="295"/>
      <c r="S2" s="295"/>
      <c r="T2" s="295"/>
      <c r="U2" s="295"/>
    </row>
    <row r="3" spans="1:26" ht="21" customHeight="1">
      <c r="A3" s="352" t="s">
        <v>104</v>
      </c>
      <c r="B3" s="353" t="s">
        <v>254</v>
      </c>
      <c r="C3" s="179"/>
      <c r="D3" s="179"/>
      <c r="E3" s="356" t="s">
        <v>406</v>
      </c>
      <c r="F3" s="357"/>
      <c r="G3" s="358"/>
      <c r="H3" s="344" t="s">
        <v>6</v>
      </c>
      <c r="I3" s="345"/>
      <c r="J3" s="345"/>
      <c r="K3" s="345"/>
      <c r="L3" s="345"/>
      <c r="M3" s="346"/>
      <c r="N3" s="362" t="s">
        <v>113</v>
      </c>
    </row>
    <row r="4" spans="1:26" ht="15" customHeight="1">
      <c r="A4" s="352"/>
      <c r="B4" s="354"/>
      <c r="C4" s="175"/>
      <c r="D4" s="175"/>
      <c r="E4" s="359"/>
      <c r="F4" s="360"/>
      <c r="G4" s="361"/>
      <c r="H4" s="347"/>
      <c r="I4" s="348"/>
      <c r="J4" s="348"/>
      <c r="K4" s="348"/>
      <c r="L4" s="348"/>
      <c r="M4" s="349"/>
      <c r="N4" s="362"/>
    </row>
    <row r="5" spans="1:26" ht="80.25" customHeight="1">
      <c r="A5" s="352"/>
      <c r="B5" s="355"/>
      <c r="C5" s="175"/>
      <c r="D5" s="175"/>
      <c r="E5" s="178" t="s">
        <v>69</v>
      </c>
      <c r="F5" s="178" t="s">
        <v>70</v>
      </c>
      <c r="G5" s="178" t="s">
        <v>72</v>
      </c>
      <c r="H5" s="176" t="s">
        <v>510</v>
      </c>
      <c r="I5" s="176" t="s">
        <v>509</v>
      </c>
      <c r="J5" s="177" t="s">
        <v>512</v>
      </c>
      <c r="K5" s="177" t="s">
        <v>514</v>
      </c>
      <c r="L5" s="177" t="s">
        <v>511</v>
      </c>
      <c r="M5" s="177" t="s">
        <v>513</v>
      </c>
      <c r="N5" s="362"/>
    </row>
    <row r="6" spans="1:26">
      <c r="A6" s="198" t="s">
        <v>101</v>
      </c>
      <c r="B6" s="200"/>
      <c r="C6" s="175"/>
      <c r="D6" s="175"/>
      <c r="E6" s="178"/>
      <c r="F6" s="178"/>
      <c r="G6" s="178"/>
      <c r="H6" s="176"/>
      <c r="I6" s="176"/>
      <c r="J6" s="177"/>
      <c r="K6" s="177"/>
      <c r="L6" s="177"/>
      <c r="M6" s="177"/>
      <c r="N6" s="199"/>
    </row>
    <row r="7" spans="1:26" s="269" customFormat="1">
      <c r="A7" s="191" t="s">
        <v>307</v>
      </c>
      <c r="B7" s="192" t="s">
        <v>308</v>
      </c>
      <c r="C7" s="192">
        <v>41</v>
      </c>
      <c r="D7" s="266">
        <v>0</v>
      </c>
      <c r="E7" s="34"/>
      <c r="F7" s="34"/>
      <c r="G7" s="34"/>
      <c r="H7" s="249">
        <v>9</v>
      </c>
      <c r="I7" s="249">
        <f>+H7*20%</f>
        <v>1.8</v>
      </c>
      <c r="J7" s="185"/>
      <c r="K7" s="272"/>
      <c r="L7" s="272"/>
      <c r="M7" s="272"/>
      <c r="N7" s="207"/>
      <c r="O7" s="267"/>
      <c r="P7" s="268"/>
      <c r="S7" s="250"/>
      <c r="T7" s="250"/>
      <c r="U7" s="250"/>
      <c r="V7" s="250"/>
      <c r="W7" s="202"/>
      <c r="X7" s="203"/>
      <c r="Y7" s="201"/>
      <c r="Z7" s="201"/>
    </row>
    <row r="8" spans="1:26" s="269" customFormat="1" ht="18.75">
      <c r="A8" s="191" t="s">
        <v>467</v>
      </c>
      <c r="B8" s="192"/>
      <c r="C8" s="192">
        <v>33</v>
      </c>
      <c r="D8" s="266">
        <v>0</v>
      </c>
      <c r="E8" s="183"/>
      <c r="F8" s="183"/>
      <c r="G8" s="183"/>
      <c r="H8" s="249"/>
      <c r="I8" s="249"/>
      <c r="J8" s="185"/>
      <c r="K8" s="272"/>
      <c r="L8" s="272"/>
      <c r="M8" s="272"/>
      <c r="N8" s="207"/>
      <c r="O8" s="267"/>
      <c r="P8" s="268"/>
    </row>
    <row r="9" spans="1:26" s="269" customFormat="1" ht="18.75">
      <c r="A9" s="191" t="s">
        <v>458</v>
      </c>
      <c r="B9" s="192" t="s">
        <v>308</v>
      </c>
      <c r="C9" s="192">
        <v>31</v>
      </c>
      <c r="D9" s="266">
        <v>0</v>
      </c>
      <c r="E9" s="183"/>
      <c r="F9" s="183"/>
      <c r="G9" s="183"/>
      <c r="H9" s="249">
        <v>31</v>
      </c>
      <c r="I9" s="249">
        <f t="shared" ref="I9:I23" si="0">+H9*20%</f>
        <v>6.2</v>
      </c>
      <c r="J9" s="185"/>
      <c r="K9" s="272"/>
      <c r="L9" s="272"/>
      <c r="M9" s="272"/>
      <c r="N9" s="207"/>
      <c r="O9" s="267"/>
      <c r="P9" s="268"/>
    </row>
    <row r="10" spans="1:26" s="269" customFormat="1" ht="18.75">
      <c r="A10" s="191" t="s">
        <v>459</v>
      </c>
      <c r="B10" s="192" t="s">
        <v>308</v>
      </c>
      <c r="C10" s="192"/>
      <c r="D10" s="266"/>
      <c r="E10" s="183"/>
      <c r="F10" s="183"/>
      <c r="G10" s="183"/>
      <c r="H10" s="249">
        <v>24</v>
      </c>
      <c r="I10" s="249">
        <f t="shared" si="0"/>
        <v>4.8000000000000007</v>
      </c>
      <c r="J10" s="185"/>
      <c r="K10" s="272"/>
      <c r="L10" s="272"/>
      <c r="M10" s="272"/>
      <c r="N10" s="207"/>
      <c r="O10" s="267"/>
      <c r="P10" s="268"/>
    </row>
    <row r="11" spans="1:26" s="269" customFormat="1" ht="18.75">
      <c r="A11" s="191" t="s">
        <v>559</v>
      </c>
      <c r="B11" s="192"/>
      <c r="C11" s="192"/>
      <c r="D11" s="266"/>
      <c r="E11" s="183"/>
      <c r="F11" s="183"/>
      <c r="G11" s="183"/>
      <c r="H11" s="249"/>
      <c r="I11" s="249"/>
      <c r="J11" s="185"/>
      <c r="K11" s="272"/>
      <c r="L11" s="272"/>
      <c r="M11" s="272"/>
      <c r="N11" s="207"/>
      <c r="O11" s="267"/>
      <c r="P11" s="268"/>
    </row>
    <row r="12" spans="1:26" s="269" customFormat="1" ht="18.75">
      <c r="A12" s="191" t="s">
        <v>460</v>
      </c>
      <c r="B12" s="192" t="s">
        <v>257</v>
      </c>
      <c r="C12" s="192"/>
      <c r="D12" s="266"/>
      <c r="E12" s="183"/>
      <c r="F12" s="183"/>
      <c r="G12" s="183"/>
      <c r="H12" s="249">
        <v>6</v>
      </c>
      <c r="I12" s="249">
        <f t="shared" si="0"/>
        <v>1.2000000000000002</v>
      </c>
      <c r="J12" s="185"/>
      <c r="K12" s="272"/>
      <c r="L12" s="272"/>
      <c r="M12" s="272"/>
      <c r="N12" s="207"/>
      <c r="O12" s="267"/>
      <c r="P12" s="268"/>
    </row>
    <row r="13" spans="1:26" s="269" customFormat="1" ht="18.75">
      <c r="A13" s="191" t="s">
        <v>463</v>
      </c>
      <c r="B13" s="192" t="s">
        <v>257</v>
      </c>
      <c r="C13" s="192"/>
      <c r="D13" s="266"/>
      <c r="E13" s="183"/>
      <c r="F13" s="183"/>
      <c r="G13" s="183"/>
      <c r="H13" s="249">
        <v>5</v>
      </c>
      <c r="I13" s="249">
        <f t="shared" si="0"/>
        <v>1</v>
      </c>
      <c r="J13" s="185"/>
      <c r="K13" s="272"/>
      <c r="L13" s="272"/>
      <c r="M13" s="272"/>
      <c r="N13" s="207"/>
      <c r="O13" s="267"/>
      <c r="P13" s="268"/>
    </row>
    <row r="14" spans="1:26" s="269" customFormat="1" ht="18.75">
      <c r="A14" s="191" t="s">
        <v>560</v>
      </c>
      <c r="B14" s="192"/>
      <c r="C14" s="192"/>
      <c r="D14" s="266"/>
      <c r="E14" s="183"/>
      <c r="F14" s="183"/>
      <c r="G14" s="183"/>
      <c r="H14" s="249"/>
      <c r="I14" s="249"/>
      <c r="J14" s="185"/>
      <c r="K14" s="272"/>
      <c r="L14" s="272"/>
      <c r="M14" s="272"/>
      <c r="N14" s="207"/>
      <c r="O14" s="267"/>
      <c r="P14" s="268"/>
    </row>
    <row r="15" spans="1:26" s="269" customFormat="1" ht="18.75">
      <c r="A15" s="191" t="s">
        <v>561</v>
      </c>
      <c r="B15" s="192" t="s">
        <v>308</v>
      </c>
      <c r="C15" s="192"/>
      <c r="D15" s="266"/>
      <c r="E15" s="183"/>
      <c r="F15" s="183"/>
      <c r="G15" s="183"/>
      <c r="H15" s="249">
        <v>14</v>
      </c>
      <c r="I15" s="249">
        <f t="shared" si="0"/>
        <v>2.8000000000000003</v>
      </c>
      <c r="J15" s="185"/>
      <c r="K15" s="272"/>
      <c r="L15" s="272"/>
      <c r="M15" s="272"/>
      <c r="N15" s="207"/>
      <c r="O15" s="267"/>
      <c r="P15" s="268"/>
    </row>
    <row r="16" spans="1:26" s="269" customFormat="1" ht="18.75">
      <c r="A16" s="191" t="s">
        <v>464</v>
      </c>
      <c r="B16" s="192" t="s">
        <v>308</v>
      </c>
      <c r="C16" s="192">
        <v>54</v>
      </c>
      <c r="D16" s="266">
        <v>0</v>
      </c>
      <c r="E16" s="183"/>
      <c r="F16" s="183"/>
      <c r="G16" s="183"/>
      <c r="H16" s="249">
        <v>65</v>
      </c>
      <c r="I16" s="249">
        <f t="shared" si="0"/>
        <v>13</v>
      </c>
      <c r="J16" s="185"/>
      <c r="K16" s="272"/>
      <c r="L16" s="272"/>
      <c r="M16" s="272"/>
      <c r="N16" s="207"/>
      <c r="O16" s="267"/>
      <c r="P16" s="268"/>
    </row>
    <row r="17" spans="1:16" s="269" customFormat="1" ht="18.75">
      <c r="A17" s="191" t="s">
        <v>465</v>
      </c>
      <c r="B17" s="192" t="s">
        <v>313</v>
      </c>
      <c r="C17" s="192">
        <v>24</v>
      </c>
      <c r="D17" s="266">
        <v>0</v>
      </c>
      <c r="E17" s="34"/>
      <c r="F17" s="34"/>
      <c r="G17" s="34"/>
      <c r="H17" s="249"/>
      <c r="I17" s="249"/>
      <c r="J17" s="185"/>
      <c r="K17" s="272"/>
      <c r="L17" s="272"/>
      <c r="M17" s="272"/>
      <c r="N17" s="207"/>
      <c r="O17" s="267"/>
      <c r="P17" s="268"/>
    </row>
    <row r="18" spans="1:16" s="269" customFormat="1" ht="18.75">
      <c r="A18" s="191" t="s">
        <v>461</v>
      </c>
      <c r="B18" s="192" t="s">
        <v>313</v>
      </c>
      <c r="C18" s="192">
        <v>18</v>
      </c>
      <c r="D18" s="266">
        <v>0</v>
      </c>
      <c r="E18" s="34"/>
      <c r="F18" s="34"/>
      <c r="G18" s="34"/>
      <c r="H18" s="249">
        <v>2</v>
      </c>
      <c r="I18" s="249">
        <f t="shared" si="0"/>
        <v>0.4</v>
      </c>
      <c r="J18" s="185"/>
      <c r="K18" s="272"/>
      <c r="L18" s="272"/>
      <c r="M18" s="272"/>
      <c r="N18" s="207"/>
      <c r="O18" s="267"/>
      <c r="P18" s="268"/>
    </row>
    <row r="19" spans="1:16" s="269" customFormat="1" ht="18.75">
      <c r="A19" s="191" t="s">
        <v>461</v>
      </c>
      <c r="B19" s="192" t="s">
        <v>257</v>
      </c>
      <c r="C19" s="192">
        <v>74</v>
      </c>
      <c r="D19" s="266">
        <v>0</v>
      </c>
      <c r="E19" s="34"/>
      <c r="F19" s="34"/>
      <c r="G19" s="34"/>
      <c r="H19" s="249">
        <v>40</v>
      </c>
      <c r="I19" s="249">
        <f t="shared" si="0"/>
        <v>8</v>
      </c>
      <c r="J19" s="185"/>
      <c r="K19" s="272"/>
      <c r="L19" s="272"/>
      <c r="M19" s="272"/>
      <c r="N19" s="207"/>
      <c r="O19" s="267"/>
      <c r="P19" s="268"/>
    </row>
    <row r="20" spans="1:16" s="269" customFormat="1" ht="18.75">
      <c r="A20" s="219" t="s">
        <v>462</v>
      </c>
      <c r="B20" s="192" t="s">
        <v>257</v>
      </c>
      <c r="C20" s="192"/>
      <c r="D20" s="266"/>
      <c r="E20" s="34"/>
      <c r="F20" s="34"/>
      <c r="G20" s="34"/>
      <c r="H20" s="249">
        <v>15</v>
      </c>
      <c r="I20" s="249">
        <f t="shared" si="0"/>
        <v>3</v>
      </c>
      <c r="J20" s="185"/>
      <c r="K20" s="272"/>
      <c r="L20" s="272"/>
      <c r="M20" s="272"/>
      <c r="N20" s="207"/>
      <c r="O20" s="267"/>
      <c r="P20" s="268"/>
    </row>
    <row r="21" spans="1:16" s="285" customFormat="1">
      <c r="A21" s="286" t="s">
        <v>466</v>
      </c>
      <c r="B21" s="290" t="s">
        <v>313</v>
      </c>
      <c r="C21" s="280"/>
      <c r="D21" s="280"/>
      <c r="E21" s="281"/>
      <c r="F21" s="281"/>
      <c r="G21" s="281"/>
      <c r="H21" s="289"/>
      <c r="I21" s="249"/>
      <c r="J21" s="282"/>
      <c r="K21" s="282"/>
      <c r="L21" s="282"/>
      <c r="M21" s="282"/>
      <c r="N21" s="283"/>
      <c r="O21" s="208"/>
      <c r="P21" s="284"/>
    </row>
    <row r="22" spans="1:16" s="285" customFormat="1">
      <c r="A22" s="286" t="s">
        <v>562</v>
      </c>
      <c r="B22" s="290" t="s">
        <v>257</v>
      </c>
      <c r="C22" s="280"/>
      <c r="D22" s="280"/>
      <c r="E22" s="281"/>
      <c r="F22" s="281"/>
      <c r="G22" s="281"/>
      <c r="H22" s="289">
        <v>13</v>
      </c>
      <c r="I22" s="249">
        <f t="shared" si="0"/>
        <v>2.6</v>
      </c>
      <c r="J22" s="282"/>
      <c r="K22" s="282"/>
      <c r="L22" s="282"/>
      <c r="M22" s="282"/>
      <c r="N22" s="283"/>
      <c r="O22" s="208"/>
      <c r="P22" s="284"/>
    </row>
    <row r="23" spans="1:16" s="285" customFormat="1">
      <c r="A23" s="286" t="s">
        <v>561</v>
      </c>
      <c r="B23" s="290" t="s">
        <v>257</v>
      </c>
      <c r="C23" s="280"/>
      <c r="D23" s="280"/>
      <c r="E23" s="281"/>
      <c r="F23" s="281"/>
      <c r="G23" s="281"/>
      <c r="H23" s="289">
        <v>27</v>
      </c>
      <c r="I23" s="249">
        <f t="shared" si="0"/>
        <v>5.4</v>
      </c>
      <c r="J23" s="282"/>
      <c r="K23" s="282"/>
      <c r="L23" s="282"/>
      <c r="M23" s="282"/>
      <c r="N23" s="283"/>
      <c r="O23" s="208"/>
      <c r="P23" s="284"/>
    </row>
    <row r="24" spans="1:16">
      <c r="A24" s="341" t="s">
        <v>126</v>
      </c>
      <c r="B24" s="342"/>
      <c r="C24" s="342"/>
      <c r="D24" s="342"/>
      <c r="E24" s="342"/>
      <c r="F24" s="342"/>
      <c r="G24" s="343"/>
      <c r="H24" s="291">
        <f>SUM(H7:H23)</f>
        <v>251</v>
      </c>
      <c r="I24" s="249">
        <f>+H24*20%</f>
        <v>50.2</v>
      </c>
      <c r="J24" s="249"/>
      <c r="K24" s="249"/>
      <c r="L24" s="249"/>
      <c r="M24" s="249"/>
      <c r="N24" s="221"/>
    </row>
    <row r="25" spans="1:16">
      <c r="P25" s="201"/>
    </row>
    <row r="26" spans="1:16">
      <c r="A26" s="184" t="s">
        <v>410</v>
      </c>
      <c r="B26" s="1" t="s">
        <v>507</v>
      </c>
      <c r="K26" s="201"/>
      <c r="L26" s="201"/>
      <c r="M26" s="201"/>
      <c r="N26" s="201"/>
    </row>
    <row r="27" spans="1:16">
      <c r="G27" s="250"/>
      <c r="H27" s="250"/>
      <c r="I27" s="250"/>
      <c r="J27" s="1"/>
      <c r="K27" s="1"/>
      <c r="M27" s="1"/>
    </row>
    <row r="28" spans="1:16">
      <c r="E28" s="2"/>
    </row>
    <row r="29" spans="1:16">
      <c r="E29" s="2"/>
    </row>
    <row r="30" spans="1:16">
      <c r="E30" s="2"/>
    </row>
    <row r="31" spans="1:16">
      <c r="E31"/>
    </row>
  </sheetData>
  <mergeCells count="8">
    <mergeCell ref="A24:G24"/>
    <mergeCell ref="A1:N1"/>
    <mergeCell ref="A2:N2"/>
    <mergeCell ref="A3:A5"/>
    <mergeCell ref="B3:B5"/>
    <mergeCell ref="E3:G4"/>
    <mergeCell ref="H3:M4"/>
    <mergeCell ref="N3:N5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5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W27"/>
  <sheetViews>
    <sheetView view="pageBreakPreview" topLeftCell="A16" zoomScaleSheetLayoutView="100" workbookViewId="0">
      <selection activeCell="AA24" sqref="AA24"/>
    </sheetView>
  </sheetViews>
  <sheetFormatPr defaultRowHeight="21"/>
  <cols>
    <col min="1" max="1" width="18.625" customWidth="1"/>
    <col min="2" max="2" width="7.25" customWidth="1"/>
    <col min="3" max="3" width="0" hidden="1" customWidth="1"/>
    <col min="4" max="4" width="0" style="141" hidden="1" customWidth="1"/>
    <col min="5" max="5" width="4.75" style="1" customWidth="1"/>
    <col min="6" max="6" width="4.875" style="1" customWidth="1"/>
    <col min="7" max="7" width="4.25" style="1" customWidth="1"/>
    <col min="8" max="8" width="7.125" style="142" customWidth="1"/>
    <col min="9" max="21" width="7.125" customWidth="1"/>
    <col min="22" max="22" width="9.5" customWidth="1"/>
  </cols>
  <sheetData>
    <row r="1" spans="1:23" ht="23.25">
      <c r="A1" s="350" t="s">
        <v>473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</row>
    <row r="2" spans="1:23" ht="23.25">
      <c r="A2" s="351" t="s">
        <v>424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</row>
    <row r="3" spans="1:23">
      <c r="A3" s="352" t="s">
        <v>104</v>
      </c>
      <c r="B3" s="353" t="s">
        <v>254</v>
      </c>
      <c r="C3" s="179"/>
      <c r="D3" s="179"/>
      <c r="E3" s="356" t="s">
        <v>406</v>
      </c>
      <c r="F3" s="357"/>
      <c r="G3" s="358"/>
      <c r="H3" s="366" t="s">
        <v>6</v>
      </c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181"/>
      <c r="V3" s="362" t="s">
        <v>113</v>
      </c>
    </row>
    <row r="4" spans="1:23" ht="18.75">
      <c r="A4" s="352"/>
      <c r="B4" s="354"/>
      <c r="C4" s="175"/>
      <c r="D4" s="175"/>
      <c r="E4" s="359"/>
      <c r="F4" s="360"/>
      <c r="G4" s="361"/>
      <c r="H4" s="180" t="s">
        <v>395</v>
      </c>
      <c r="I4" s="182"/>
      <c r="J4" s="180" t="s">
        <v>396</v>
      </c>
      <c r="K4" s="180"/>
      <c r="L4" s="180" t="s">
        <v>397</v>
      </c>
      <c r="M4" s="180" t="s">
        <v>398</v>
      </c>
      <c r="N4" s="180" t="s">
        <v>399</v>
      </c>
      <c r="O4" s="180" t="s">
        <v>400</v>
      </c>
      <c r="P4" s="180" t="s">
        <v>401</v>
      </c>
      <c r="Q4" s="180" t="s">
        <v>402</v>
      </c>
      <c r="R4" s="180" t="s">
        <v>403</v>
      </c>
      <c r="S4" s="180" t="s">
        <v>404</v>
      </c>
      <c r="T4" s="363" t="s">
        <v>409</v>
      </c>
      <c r="U4" s="364"/>
      <c r="V4" s="362"/>
    </row>
    <row r="5" spans="1:23" ht="204.75">
      <c r="A5" s="352"/>
      <c r="B5" s="355"/>
      <c r="C5" s="175"/>
      <c r="D5" s="175"/>
      <c r="E5" s="178" t="s">
        <v>69</v>
      </c>
      <c r="F5" s="178" t="s">
        <v>70</v>
      </c>
      <c r="G5" s="178" t="s">
        <v>72</v>
      </c>
      <c r="H5" s="176" t="s">
        <v>412</v>
      </c>
      <c r="I5" s="176" t="s">
        <v>503</v>
      </c>
      <c r="J5" s="177" t="s">
        <v>408</v>
      </c>
      <c r="K5" s="177" t="s">
        <v>505</v>
      </c>
      <c r="L5" s="177" t="s">
        <v>413</v>
      </c>
      <c r="M5" s="177" t="s">
        <v>414</v>
      </c>
      <c r="N5" s="177" t="s">
        <v>415</v>
      </c>
      <c r="O5" s="177" t="s">
        <v>416</v>
      </c>
      <c r="P5" s="177" t="s">
        <v>417</v>
      </c>
      <c r="Q5" s="177" t="s">
        <v>418</v>
      </c>
      <c r="R5" s="177" t="s">
        <v>419</v>
      </c>
      <c r="S5" s="177" t="s">
        <v>405</v>
      </c>
      <c r="T5" s="177" t="s">
        <v>420</v>
      </c>
      <c r="U5" s="177" t="s">
        <v>421</v>
      </c>
      <c r="V5" s="362"/>
    </row>
    <row r="6" spans="1:23" ht="18.75">
      <c r="A6" s="228" t="s">
        <v>307</v>
      </c>
      <c r="B6" s="195" t="s">
        <v>308</v>
      </c>
      <c r="C6" s="195"/>
      <c r="D6" s="196"/>
      <c r="E6" s="183"/>
      <c r="F6" s="183"/>
      <c r="G6" s="183"/>
      <c r="H6" s="215">
        <v>9</v>
      </c>
      <c r="I6" s="213">
        <f t="shared" ref="I6:I23" si="0">+H6*70%</f>
        <v>6.3</v>
      </c>
      <c r="J6" s="275"/>
      <c r="K6" s="275"/>
      <c r="L6" s="279"/>
      <c r="M6" s="279"/>
      <c r="N6" s="279"/>
      <c r="O6" s="279"/>
      <c r="P6" s="279"/>
      <c r="Q6" s="279"/>
      <c r="R6" s="279"/>
      <c r="S6" s="279"/>
      <c r="T6" s="275"/>
      <c r="U6" s="275"/>
      <c r="V6" s="220"/>
      <c r="W6" s="227"/>
    </row>
    <row r="7" spans="1:23" ht="37.5">
      <c r="A7" s="229" t="s">
        <v>467</v>
      </c>
      <c r="B7" s="195"/>
      <c r="C7" s="195"/>
      <c r="D7" s="196"/>
      <c r="E7" s="183"/>
      <c r="F7" s="183"/>
      <c r="G7" s="183"/>
      <c r="H7" s="215"/>
      <c r="I7" s="213">
        <f t="shared" si="0"/>
        <v>0</v>
      </c>
      <c r="J7" s="275"/>
      <c r="K7" s="275"/>
      <c r="L7" s="279"/>
      <c r="M7" s="279"/>
      <c r="N7" s="279"/>
      <c r="O7" s="279"/>
      <c r="P7" s="279"/>
      <c r="Q7" s="279"/>
      <c r="R7" s="279"/>
      <c r="S7" s="279"/>
      <c r="T7" s="275"/>
      <c r="U7" s="275"/>
      <c r="V7" s="220"/>
      <c r="W7" s="227"/>
    </row>
    <row r="8" spans="1:23" ht="37.5">
      <c r="A8" s="211" t="s">
        <v>458</v>
      </c>
      <c r="B8" s="195" t="s">
        <v>308</v>
      </c>
      <c r="C8" s="195"/>
      <c r="D8" s="196"/>
      <c r="E8" s="183"/>
      <c r="F8" s="183"/>
      <c r="G8" s="183"/>
      <c r="H8" s="215">
        <v>31</v>
      </c>
      <c r="I8" s="213">
        <f t="shared" si="0"/>
        <v>21.7</v>
      </c>
      <c r="J8" s="275"/>
      <c r="K8" s="275"/>
      <c r="L8" s="279"/>
      <c r="M8" s="279"/>
      <c r="N8" s="279"/>
      <c r="O8" s="279"/>
      <c r="P8" s="279"/>
      <c r="Q8" s="279"/>
      <c r="R8" s="279"/>
      <c r="S8" s="279"/>
      <c r="T8" s="275"/>
      <c r="U8" s="275"/>
      <c r="V8" s="220"/>
      <c r="W8" s="227"/>
    </row>
    <row r="9" spans="1:23" ht="37.5">
      <c r="A9" s="211" t="s">
        <v>459</v>
      </c>
      <c r="B9" s="195" t="s">
        <v>308</v>
      </c>
      <c r="C9" s="195"/>
      <c r="D9" s="196"/>
      <c r="E9" s="183"/>
      <c r="F9" s="183"/>
      <c r="G9" s="183"/>
      <c r="H9" s="215">
        <v>24</v>
      </c>
      <c r="I9" s="213">
        <f t="shared" si="0"/>
        <v>16.799999999999997</v>
      </c>
      <c r="J9" s="275"/>
      <c r="K9" s="275"/>
      <c r="L9" s="279"/>
      <c r="M9" s="279"/>
      <c r="N9" s="279"/>
      <c r="O9" s="279"/>
      <c r="P9" s="279"/>
      <c r="Q9" s="279"/>
      <c r="R9" s="279"/>
      <c r="S9" s="279"/>
      <c r="T9" s="275"/>
      <c r="U9" s="275"/>
      <c r="V9" s="220"/>
    </row>
    <row r="10" spans="1:23" ht="37.5">
      <c r="A10" s="229" t="s">
        <v>468</v>
      </c>
      <c r="B10" s="195"/>
      <c r="C10" s="195"/>
      <c r="D10" s="196"/>
      <c r="E10" s="183"/>
      <c r="F10" s="183"/>
      <c r="G10" s="183"/>
      <c r="H10" s="215"/>
      <c r="I10" s="213">
        <f t="shared" si="0"/>
        <v>0</v>
      </c>
      <c r="J10" s="275"/>
      <c r="K10" s="275"/>
      <c r="L10" s="279"/>
      <c r="M10" s="279"/>
      <c r="N10" s="279"/>
      <c r="O10" s="279"/>
      <c r="P10" s="279"/>
      <c r="Q10" s="279"/>
      <c r="R10" s="279"/>
      <c r="S10" s="279"/>
      <c r="T10" s="275"/>
      <c r="U10" s="275"/>
      <c r="V10" s="220"/>
    </row>
    <row r="11" spans="1:23" ht="18.75">
      <c r="A11" s="211" t="s">
        <v>460</v>
      </c>
      <c r="B11" s="195" t="s">
        <v>257</v>
      </c>
      <c r="C11" s="195"/>
      <c r="D11" s="196"/>
      <c r="E11" s="183"/>
      <c r="F11" s="183"/>
      <c r="G11" s="183"/>
      <c r="H11" s="215">
        <v>6</v>
      </c>
      <c r="I11" s="213">
        <f t="shared" si="0"/>
        <v>4.1999999999999993</v>
      </c>
      <c r="J11" s="275"/>
      <c r="K11" s="275"/>
      <c r="L11" s="279"/>
      <c r="M11" s="279"/>
      <c r="N11" s="279"/>
      <c r="O11" s="279"/>
      <c r="P11" s="279"/>
      <c r="Q11" s="279"/>
      <c r="R11" s="279"/>
      <c r="S11" s="279"/>
      <c r="T11" s="275"/>
      <c r="U11" s="275"/>
      <c r="V11" s="220"/>
      <c r="W11" s="227"/>
    </row>
    <row r="12" spans="1:23" ht="37.5">
      <c r="A12" s="211" t="s">
        <v>463</v>
      </c>
      <c r="B12" s="195" t="s">
        <v>257</v>
      </c>
      <c r="C12" s="195"/>
      <c r="D12" s="196"/>
      <c r="E12" s="183"/>
      <c r="F12" s="183"/>
      <c r="G12" s="183"/>
      <c r="H12" s="215">
        <v>5</v>
      </c>
      <c r="I12" s="213">
        <f t="shared" si="0"/>
        <v>3.5</v>
      </c>
      <c r="J12" s="275"/>
      <c r="K12" s="275"/>
      <c r="L12" s="279"/>
      <c r="M12" s="279"/>
      <c r="N12" s="279"/>
      <c r="O12" s="279"/>
      <c r="P12" s="279"/>
      <c r="Q12" s="279"/>
      <c r="R12" s="279"/>
      <c r="S12" s="279"/>
      <c r="T12" s="275"/>
      <c r="U12" s="275"/>
      <c r="V12" s="220"/>
    </row>
    <row r="13" spans="1:23" ht="37.5">
      <c r="A13" s="228" t="s">
        <v>469</v>
      </c>
      <c r="B13" s="195"/>
      <c r="C13" s="195"/>
      <c r="D13" s="196"/>
      <c r="E13" s="183"/>
      <c r="F13" s="183"/>
      <c r="G13" s="183"/>
      <c r="H13" s="215"/>
      <c r="I13" s="213">
        <f t="shared" si="0"/>
        <v>0</v>
      </c>
      <c r="J13" s="275"/>
      <c r="K13" s="275"/>
      <c r="L13" s="279"/>
      <c r="M13" s="279"/>
      <c r="N13" s="279"/>
      <c r="O13" s="279"/>
      <c r="P13" s="279"/>
      <c r="Q13" s="279"/>
      <c r="R13" s="279"/>
      <c r="S13" s="279"/>
      <c r="T13" s="275"/>
      <c r="U13" s="275"/>
      <c r="V13" s="220"/>
    </row>
    <row r="14" spans="1:23" ht="37.5">
      <c r="A14" s="211" t="s">
        <v>472</v>
      </c>
      <c r="B14" s="195" t="s">
        <v>308</v>
      </c>
      <c r="C14" s="195"/>
      <c r="D14" s="196"/>
      <c r="E14" s="183"/>
      <c r="F14" s="183"/>
      <c r="G14" s="183"/>
      <c r="H14" s="215">
        <v>14</v>
      </c>
      <c r="I14" s="213">
        <f t="shared" si="0"/>
        <v>9.7999999999999989</v>
      </c>
      <c r="J14" s="275"/>
      <c r="K14" s="275"/>
      <c r="L14" s="279"/>
      <c r="M14" s="279"/>
      <c r="N14" s="279"/>
      <c r="O14" s="279"/>
      <c r="P14" s="279"/>
      <c r="Q14" s="279"/>
      <c r="R14" s="279"/>
      <c r="S14" s="279"/>
      <c r="T14" s="275"/>
      <c r="U14" s="275"/>
      <c r="V14" s="220"/>
    </row>
    <row r="15" spans="1:23" ht="37.5">
      <c r="A15" s="230" t="s">
        <v>464</v>
      </c>
      <c r="B15" s="196" t="s">
        <v>308</v>
      </c>
      <c r="C15" s="195"/>
      <c r="D15" s="196"/>
      <c r="E15" s="183"/>
      <c r="F15" s="183"/>
      <c r="G15" s="183"/>
      <c r="H15" s="215">
        <v>65</v>
      </c>
      <c r="I15" s="213">
        <f t="shared" si="0"/>
        <v>45.5</v>
      </c>
      <c r="J15" s="275"/>
      <c r="K15" s="275"/>
      <c r="L15" s="279"/>
      <c r="M15" s="279"/>
      <c r="N15" s="279"/>
      <c r="O15" s="279"/>
      <c r="P15" s="279"/>
      <c r="Q15" s="279"/>
      <c r="R15" s="279"/>
      <c r="S15" s="279"/>
      <c r="T15" s="275"/>
      <c r="U15" s="275"/>
      <c r="V15" s="220"/>
    </row>
    <row r="16" spans="1:23" ht="37.5">
      <c r="A16" s="231" t="s">
        <v>465</v>
      </c>
      <c r="B16" s="195" t="s">
        <v>313</v>
      </c>
      <c r="C16" s="195"/>
      <c r="D16" s="196"/>
      <c r="E16" s="183"/>
      <c r="F16" s="183"/>
      <c r="G16" s="183"/>
      <c r="H16" s="213">
        <v>0</v>
      </c>
      <c r="I16" s="213">
        <f t="shared" si="0"/>
        <v>0</v>
      </c>
      <c r="J16" s="275"/>
      <c r="K16" s="275"/>
      <c r="L16" s="279"/>
      <c r="M16" s="279"/>
      <c r="N16" s="279"/>
      <c r="O16" s="279"/>
      <c r="P16" s="279"/>
      <c r="Q16" s="279"/>
      <c r="R16" s="279"/>
      <c r="S16" s="279"/>
      <c r="T16" s="275"/>
      <c r="U16" s="275"/>
      <c r="V16" s="220"/>
    </row>
    <row r="17" spans="1:23" ht="18.75">
      <c r="A17" s="211" t="s">
        <v>461</v>
      </c>
      <c r="B17" s="195" t="s">
        <v>313</v>
      </c>
      <c r="C17" s="195"/>
      <c r="D17" s="196"/>
      <c r="E17" s="183"/>
      <c r="F17" s="183"/>
      <c r="G17" s="183"/>
      <c r="H17" s="215">
        <v>2</v>
      </c>
      <c r="I17" s="213">
        <f t="shared" si="0"/>
        <v>1.4</v>
      </c>
      <c r="J17" s="275"/>
      <c r="K17" s="275"/>
      <c r="L17" s="279"/>
      <c r="M17" s="279"/>
      <c r="N17" s="279"/>
      <c r="O17" s="279"/>
      <c r="P17" s="279"/>
      <c r="Q17" s="279"/>
      <c r="R17" s="279"/>
      <c r="S17" s="279"/>
      <c r="T17" s="275"/>
      <c r="U17" s="275"/>
      <c r="V17" s="220"/>
      <c r="W17" s="227"/>
    </row>
    <row r="18" spans="1:23" ht="18.75">
      <c r="A18" s="211" t="s">
        <v>461</v>
      </c>
      <c r="B18" s="195" t="s">
        <v>257</v>
      </c>
      <c r="C18" s="195"/>
      <c r="D18" s="196"/>
      <c r="E18" s="183"/>
      <c r="F18" s="183"/>
      <c r="G18" s="183"/>
      <c r="H18" s="215">
        <v>40</v>
      </c>
      <c r="I18" s="213">
        <f t="shared" si="0"/>
        <v>28</v>
      </c>
      <c r="J18" s="275"/>
      <c r="K18" s="275"/>
      <c r="L18" s="279"/>
      <c r="M18" s="279"/>
      <c r="N18" s="279"/>
      <c r="O18" s="279"/>
      <c r="P18" s="279"/>
      <c r="Q18" s="279"/>
      <c r="R18" s="279"/>
      <c r="S18" s="279"/>
      <c r="T18" s="275"/>
      <c r="U18" s="275"/>
      <c r="V18" s="220"/>
      <c r="W18" s="227"/>
    </row>
    <row r="19" spans="1:23" ht="37.5">
      <c r="A19" s="211" t="s">
        <v>462</v>
      </c>
      <c r="B19" s="195" t="s">
        <v>257</v>
      </c>
      <c r="C19" s="195"/>
      <c r="D19" s="196"/>
      <c r="E19" s="183"/>
      <c r="F19" s="183"/>
      <c r="G19" s="183"/>
      <c r="H19" s="215">
        <v>15</v>
      </c>
      <c r="I19" s="213">
        <f t="shared" si="0"/>
        <v>10.5</v>
      </c>
      <c r="J19" s="275"/>
      <c r="K19" s="275"/>
      <c r="L19" s="279"/>
      <c r="M19" s="279"/>
      <c r="N19" s="279"/>
      <c r="O19" s="279"/>
      <c r="P19" s="279"/>
      <c r="Q19" s="279"/>
      <c r="R19" s="279"/>
      <c r="S19" s="279"/>
      <c r="T19" s="275"/>
      <c r="U19" s="275"/>
      <c r="V19" s="220"/>
      <c r="W19" s="227"/>
    </row>
    <row r="20" spans="1:23" ht="37.5">
      <c r="A20" s="231" t="s">
        <v>466</v>
      </c>
      <c r="B20" s="195" t="s">
        <v>313</v>
      </c>
      <c r="C20" s="195"/>
      <c r="D20" s="196"/>
      <c r="E20" s="183"/>
      <c r="F20" s="183"/>
      <c r="G20" s="183"/>
      <c r="H20" s="213">
        <v>0</v>
      </c>
      <c r="I20" s="213">
        <f t="shared" si="0"/>
        <v>0</v>
      </c>
      <c r="J20" s="275"/>
      <c r="K20" s="275"/>
      <c r="L20" s="276"/>
      <c r="M20" s="276"/>
      <c r="N20" s="276"/>
      <c r="O20" s="276"/>
      <c r="P20" s="276"/>
      <c r="Q20" s="276"/>
      <c r="R20" s="276"/>
      <c r="S20" s="276"/>
      <c r="T20" s="275"/>
      <c r="U20" s="275"/>
      <c r="V20" s="212"/>
    </row>
    <row r="21" spans="1:23" ht="37.5">
      <c r="A21" s="211" t="s">
        <v>470</v>
      </c>
      <c r="B21" s="195" t="s">
        <v>257</v>
      </c>
      <c r="C21" s="195"/>
      <c r="D21" s="196"/>
      <c r="E21" s="183"/>
      <c r="F21" s="183"/>
      <c r="G21" s="183"/>
      <c r="H21" s="215">
        <v>13</v>
      </c>
      <c r="I21" s="213">
        <f t="shared" si="0"/>
        <v>9.1</v>
      </c>
      <c r="J21" s="275"/>
      <c r="K21" s="275"/>
      <c r="L21" s="279"/>
      <c r="M21" s="279"/>
      <c r="N21" s="279"/>
      <c r="O21" s="279"/>
      <c r="P21" s="279"/>
      <c r="Q21" s="279"/>
      <c r="R21" s="279"/>
      <c r="S21" s="279"/>
      <c r="T21" s="275"/>
      <c r="U21" s="275"/>
      <c r="V21" s="220"/>
    </row>
    <row r="22" spans="1:23" ht="37.5">
      <c r="A22" s="211" t="s">
        <v>471</v>
      </c>
      <c r="B22" s="195" t="s">
        <v>257</v>
      </c>
      <c r="C22" s="195"/>
      <c r="D22" s="196"/>
      <c r="E22" s="183"/>
      <c r="F22" s="183"/>
      <c r="G22" s="183"/>
      <c r="H22" s="215">
        <v>27</v>
      </c>
      <c r="I22" s="213">
        <f t="shared" si="0"/>
        <v>18.899999999999999</v>
      </c>
      <c r="J22" s="275"/>
      <c r="K22" s="275"/>
      <c r="L22" s="279"/>
      <c r="M22" s="279"/>
      <c r="N22" s="279"/>
      <c r="O22" s="279"/>
      <c r="P22" s="279"/>
      <c r="Q22" s="279"/>
      <c r="R22" s="279"/>
      <c r="S22" s="279"/>
      <c r="T22" s="275"/>
      <c r="U22" s="275"/>
      <c r="V22" s="220"/>
    </row>
    <row r="23" spans="1:23">
      <c r="A23" s="371" t="s">
        <v>126</v>
      </c>
      <c r="B23" s="372"/>
      <c r="C23" s="372"/>
      <c r="D23" s="372"/>
      <c r="E23" s="372"/>
      <c r="F23" s="372"/>
      <c r="G23" s="373"/>
      <c r="H23" s="217">
        <f>SUM(H6:H22)</f>
        <v>251</v>
      </c>
      <c r="I23" s="213">
        <f t="shared" si="0"/>
        <v>175.7</v>
      </c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32"/>
    </row>
    <row r="25" spans="1:23">
      <c r="A25" s="184" t="s">
        <v>410</v>
      </c>
      <c r="B25" s="365" t="s">
        <v>411</v>
      </c>
      <c r="C25" s="365"/>
      <c r="D25" s="365"/>
      <c r="E25" s="365"/>
      <c r="F25" s="365"/>
      <c r="G25" s="365"/>
      <c r="H25" s="365"/>
      <c r="I25" s="365"/>
      <c r="J25" s="365"/>
      <c r="K25" s="365"/>
      <c r="L25" s="365"/>
      <c r="M25" s="365"/>
      <c r="N25" s="365"/>
      <c r="O25" s="365"/>
      <c r="P25" s="365"/>
      <c r="Q25" s="365"/>
      <c r="R25" s="365"/>
      <c r="S25" s="365"/>
      <c r="T25" s="365"/>
      <c r="U25" s="365"/>
      <c r="V25" s="365"/>
    </row>
    <row r="26" spans="1:23">
      <c r="B26" s="202" t="s">
        <v>506</v>
      </c>
      <c r="C26" s="201"/>
      <c r="D26" s="87"/>
      <c r="E26" s="201"/>
      <c r="F26" s="202"/>
      <c r="G26" s="202"/>
      <c r="H26" s="203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</row>
    <row r="27" spans="1:23" s="1" customFormat="1">
      <c r="A27"/>
      <c r="B27" s="1" t="s">
        <v>507</v>
      </c>
      <c r="C27"/>
      <c r="D27" s="141"/>
      <c r="E27" s="2"/>
      <c r="H27" s="237"/>
      <c r="I27"/>
      <c r="J27"/>
      <c r="K27"/>
      <c r="L27"/>
      <c r="M27"/>
      <c r="N27"/>
      <c r="O27"/>
      <c r="P27"/>
      <c r="Q27"/>
      <c r="R27"/>
      <c r="S27"/>
      <c r="T27"/>
      <c r="U27"/>
      <c r="V27"/>
    </row>
  </sheetData>
  <mergeCells count="10">
    <mergeCell ref="B25:V25"/>
    <mergeCell ref="A1:V1"/>
    <mergeCell ref="A2:V2"/>
    <mergeCell ref="A3:A5"/>
    <mergeCell ref="B3:B5"/>
    <mergeCell ref="E3:G4"/>
    <mergeCell ref="H3:T3"/>
    <mergeCell ref="V3:V5"/>
    <mergeCell ref="T4:U4"/>
    <mergeCell ref="A23:G23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0" orientation="landscape" verticalDpi="0" r:id="rId1"/>
  <rowBreaks count="2" manualBreakCount="2">
    <brk id="12" max="21" man="1"/>
    <brk id="19" max="21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A1:C65"/>
  <sheetViews>
    <sheetView workbookViewId="0">
      <selection activeCell="D13" sqref="D13"/>
    </sheetView>
  </sheetViews>
  <sheetFormatPr defaultRowHeight="14.25"/>
  <cols>
    <col min="1" max="1" width="3.5" bestFit="1" customWidth="1"/>
    <col min="2" max="2" width="73.125" customWidth="1"/>
    <col min="3" max="3" width="6.625" bestFit="1" customWidth="1"/>
  </cols>
  <sheetData>
    <row r="1" spans="1:3">
      <c r="A1" s="15">
        <v>51</v>
      </c>
      <c r="B1" s="16" t="s">
        <v>9</v>
      </c>
      <c r="C1" t="s">
        <v>63</v>
      </c>
    </row>
    <row r="2" spans="1:3" ht="25.5">
      <c r="A2" s="15">
        <v>52</v>
      </c>
      <c r="B2" s="16" t="s">
        <v>10</v>
      </c>
    </row>
    <row r="3" spans="1:3" ht="114.75">
      <c r="A3" s="15">
        <v>53</v>
      </c>
      <c r="B3" s="16" t="s">
        <v>11</v>
      </c>
    </row>
    <row r="4" spans="1:3">
      <c r="A4" s="15">
        <v>54</v>
      </c>
      <c r="B4" s="16" t="s">
        <v>12</v>
      </c>
    </row>
    <row r="5" spans="1:3">
      <c r="A5" s="15">
        <v>55</v>
      </c>
      <c r="B5" s="16" t="s">
        <v>13</v>
      </c>
    </row>
    <row r="6" spans="1:3" ht="63.75">
      <c r="A6" s="15">
        <v>56</v>
      </c>
      <c r="B6" s="16" t="s">
        <v>14</v>
      </c>
    </row>
    <row r="7" spans="1:3" ht="38.25">
      <c r="A7" s="15">
        <v>57</v>
      </c>
      <c r="B7" s="16" t="s">
        <v>15</v>
      </c>
    </row>
    <row r="8" spans="1:3">
      <c r="A8" s="15">
        <v>58</v>
      </c>
      <c r="B8" s="16" t="s">
        <v>16</v>
      </c>
    </row>
    <row r="9" spans="1:3">
      <c r="A9" s="15">
        <v>59</v>
      </c>
      <c r="B9" s="16" t="s">
        <v>17</v>
      </c>
    </row>
    <row r="10" spans="1:3">
      <c r="A10" s="15">
        <v>60</v>
      </c>
      <c r="B10" s="16" t="s">
        <v>18</v>
      </c>
    </row>
    <row r="11" spans="1:3">
      <c r="A11" s="15">
        <v>61</v>
      </c>
      <c r="B11" s="16" t="s">
        <v>19</v>
      </c>
    </row>
    <row r="12" spans="1:3">
      <c r="A12" s="15">
        <v>62</v>
      </c>
      <c r="B12" s="16" t="s">
        <v>20</v>
      </c>
    </row>
    <row r="13" spans="1:3" ht="25.5">
      <c r="A13" s="15">
        <v>63</v>
      </c>
      <c r="B13" s="16" t="s">
        <v>21</v>
      </c>
    </row>
    <row r="14" spans="1:3" ht="25.5">
      <c r="A14" s="15">
        <v>64</v>
      </c>
      <c r="B14" s="16" t="s">
        <v>22</v>
      </c>
    </row>
    <row r="15" spans="1:3">
      <c r="A15" s="15">
        <v>65</v>
      </c>
      <c r="B15" s="16" t="s">
        <v>23</v>
      </c>
    </row>
    <row r="16" spans="1:3">
      <c r="A16" s="15">
        <v>66</v>
      </c>
      <c r="B16" s="16" t="s">
        <v>24</v>
      </c>
    </row>
    <row r="17" spans="1:3">
      <c r="A17" s="15">
        <v>67</v>
      </c>
      <c r="B17" s="16" t="s">
        <v>25</v>
      </c>
    </row>
    <row r="18" spans="1:3">
      <c r="A18" s="15">
        <v>68</v>
      </c>
      <c r="B18" s="16" t="s">
        <v>26</v>
      </c>
    </row>
    <row r="19" spans="1:3">
      <c r="A19" s="15">
        <v>69</v>
      </c>
      <c r="B19" s="16" t="s">
        <v>27</v>
      </c>
    </row>
    <row r="20" spans="1:3" ht="25.5">
      <c r="A20" s="15">
        <v>70</v>
      </c>
      <c r="B20" s="16" t="s">
        <v>28</v>
      </c>
      <c r="C20" t="s">
        <v>64</v>
      </c>
    </row>
    <row r="21" spans="1:3">
      <c r="A21" s="385" t="s">
        <v>29</v>
      </c>
      <c r="B21" s="386"/>
    </row>
    <row r="22" spans="1:3">
      <c r="A22" s="17">
        <v>71</v>
      </c>
      <c r="B22" s="18" t="s">
        <v>30</v>
      </c>
    </row>
    <row r="23" spans="1:3">
      <c r="A23" s="15">
        <v>72</v>
      </c>
      <c r="B23" s="16" t="s">
        <v>31</v>
      </c>
    </row>
    <row r="24" spans="1:3">
      <c r="A24" s="15">
        <v>73</v>
      </c>
      <c r="B24" s="16" t="s">
        <v>32</v>
      </c>
    </row>
    <row r="25" spans="1:3">
      <c r="A25" s="15">
        <v>74</v>
      </c>
      <c r="B25" s="16" t="s">
        <v>33</v>
      </c>
    </row>
    <row r="26" spans="1:3">
      <c r="A26" s="15">
        <v>75</v>
      </c>
      <c r="B26" s="16" t="s">
        <v>34</v>
      </c>
    </row>
    <row r="27" spans="1:3">
      <c r="A27" s="15">
        <v>76</v>
      </c>
      <c r="B27" s="16" t="s">
        <v>35</v>
      </c>
    </row>
    <row r="28" spans="1:3">
      <c r="A28" s="15">
        <v>77</v>
      </c>
      <c r="B28" s="16" t="s">
        <v>36</v>
      </c>
    </row>
    <row r="29" spans="1:3">
      <c r="A29" s="15">
        <v>78</v>
      </c>
      <c r="B29" s="16" t="s">
        <v>37</v>
      </c>
    </row>
    <row r="30" spans="1:3">
      <c r="A30" s="15">
        <v>79</v>
      </c>
      <c r="B30" s="16" t="s">
        <v>38</v>
      </c>
    </row>
    <row r="31" spans="1:3" ht="25.5">
      <c r="A31" s="15">
        <v>80</v>
      </c>
      <c r="B31" s="16" t="s">
        <v>39</v>
      </c>
    </row>
    <row r="32" spans="1:3" ht="25.5">
      <c r="A32" s="19">
        <v>81</v>
      </c>
      <c r="B32" s="20" t="s">
        <v>40</v>
      </c>
    </row>
    <row r="33" spans="1:2">
      <c r="A33" s="385" t="s">
        <v>41</v>
      </c>
      <c r="B33" s="386"/>
    </row>
    <row r="34" spans="1:2">
      <c r="A34" s="15">
        <v>82</v>
      </c>
      <c r="B34" s="16" t="s">
        <v>42</v>
      </c>
    </row>
    <row r="35" spans="1:2">
      <c r="A35" s="15">
        <v>83</v>
      </c>
      <c r="B35" s="16" t="s">
        <v>43</v>
      </c>
    </row>
    <row r="36" spans="1:2">
      <c r="A36" s="15">
        <v>84</v>
      </c>
      <c r="B36" s="16" t="s">
        <v>44</v>
      </c>
    </row>
    <row r="37" spans="1:2" ht="63.75">
      <c r="A37" s="15">
        <v>85</v>
      </c>
      <c r="B37" s="16" t="s">
        <v>45</v>
      </c>
    </row>
    <row r="38" spans="1:2">
      <c r="A38" s="15">
        <v>86</v>
      </c>
      <c r="B38" s="16" t="s">
        <v>46</v>
      </c>
    </row>
    <row r="39" spans="1:2">
      <c r="A39" s="15">
        <v>87</v>
      </c>
      <c r="B39" s="16" t="s">
        <v>47</v>
      </c>
    </row>
    <row r="40" spans="1:2" ht="63.75">
      <c r="A40" s="15">
        <v>88</v>
      </c>
      <c r="B40" s="16" t="s">
        <v>48</v>
      </c>
    </row>
    <row r="41" spans="1:2" ht="38.25">
      <c r="A41" s="15">
        <v>89</v>
      </c>
      <c r="B41" s="16" t="s">
        <v>49</v>
      </c>
    </row>
    <row r="42" spans="1:2">
      <c r="A42" s="15">
        <v>90</v>
      </c>
      <c r="B42" s="16" t="s">
        <v>50</v>
      </c>
    </row>
    <row r="43" spans="1:2" ht="25.5">
      <c r="A43" s="15">
        <v>91</v>
      </c>
      <c r="B43" s="16" t="s">
        <v>51</v>
      </c>
    </row>
    <row r="44" spans="1:2">
      <c r="A44" s="15">
        <v>92</v>
      </c>
      <c r="B44" s="16" t="s">
        <v>52</v>
      </c>
    </row>
    <row r="45" spans="1:2">
      <c r="A45" s="15">
        <v>93</v>
      </c>
      <c r="B45" s="16" t="s">
        <v>53</v>
      </c>
    </row>
    <row r="46" spans="1:2">
      <c r="A46" s="15">
        <v>94</v>
      </c>
      <c r="B46" s="16" t="s">
        <v>54</v>
      </c>
    </row>
    <row r="47" spans="1:2">
      <c r="A47" s="15">
        <v>95</v>
      </c>
      <c r="B47" s="16" t="s">
        <v>55</v>
      </c>
    </row>
    <row r="48" spans="1:2">
      <c r="A48" s="15">
        <v>96</v>
      </c>
      <c r="B48" s="16" t="s">
        <v>56</v>
      </c>
    </row>
    <row r="49" spans="1:2">
      <c r="A49" s="19">
        <v>97</v>
      </c>
      <c r="B49" s="20" t="s">
        <v>57</v>
      </c>
    </row>
    <row r="50" spans="1:2">
      <c r="A50" s="387" t="s">
        <v>58</v>
      </c>
      <c r="B50" s="388"/>
    </row>
    <row r="51" spans="1:2">
      <c r="A51" s="15">
        <v>98</v>
      </c>
      <c r="B51" s="16" t="s">
        <v>59</v>
      </c>
    </row>
    <row r="52" spans="1:2">
      <c r="A52" s="15">
        <v>99</v>
      </c>
      <c r="B52" s="16" t="s">
        <v>60</v>
      </c>
    </row>
    <row r="53" spans="1:2" ht="63.75">
      <c r="A53" s="15">
        <v>100</v>
      </c>
      <c r="B53" s="16" t="s">
        <v>61</v>
      </c>
    </row>
    <row r="54" spans="1:2">
      <c r="A54" s="15">
        <v>101</v>
      </c>
      <c r="B54" s="16" t="s">
        <v>46</v>
      </c>
    </row>
    <row r="55" spans="1:2">
      <c r="A55" s="15">
        <v>102</v>
      </c>
      <c r="B55" s="16" t="s">
        <v>47</v>
      </c>
    </row>
    <row r="56" spans="1:2" ht="63.75">
      <c r="A56" s="15">
        <v>103</v>
      </c>
      <c r="B56" s="16" t="s">
        <v>48</v>
      </c>
    </row>
    <row r="57" spans="1:2" ht="38.25">
      <c r="A57" s="15">
        <v>104</v>
      </c>
      <c r="B57" s="16" t="s">
        <v>49</v>
      </c>
    </row>
    <row r="58" spans="1:2">
      <c r="A58" s="15">
        <v>105</v>
      </c>
      <c r="B58" s="16" t="s">
        <v>50</v>
      </c>
    </row>
    <row r="59" spans="1:2" ht="25.5">
      <c r="A59" s="15">
        <v>106</v>
      </c>
      <c r="B59" s="16" t="s">
        <v>51</v>
      </c>
    </row>
    <row r="60" spans="1:2">
      <c r="A60" s="15">
        <v>107</v>
      </c>
      <c r="B60" s="16" t="s">
        <v>52</v>
      </c>
    </row>
    <row r="61" spans="1:2">
      <c r="A61" s="15">
        <v>108</v>
      </c>
      <c r="B61" s="16" t="s">
        <v>53</v>
      </c>
    </row>
    <row r="62" spans="1:2">
      <c r="A62" s="15">
        <v>109</v>
      </c>
      <c r="B62" s="16" t="s">
        <v>54</v>
      </c>
    </row>
    <row r="63" spans="1:2">
      <c r="A63" s="15">
        <v>110</v>
      </c>
      <c r="B63" s="16" t="s">
        <v>55</v>
      </c>
    </row>
    <row r="64" spans="1:2">
      <c r="A64" s="15">
        <v>111</v>
      </c>
      <c r="B64" s="16" t="s">
        <v>56</v>
      </c>
    </row>
    <row r="65" spans="1:2">
      <c r="A65" s="19">
        <v>112</v>
      </c>
      <c r="B65" s="20" t="s">
        <v>62</v>
      </c>
    </row>
  </sheetData>
  <mergeCells count="3">
    <mergeCell ref="A21:B21"/>
    <mergeCell ref="A33:B33"/>
    <mergeCell ref="A50:B50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232"/>
  <sheetViews>
    <sheetView showGridLines="0" zoomScaleSheetLayoutView="100" workbookViewId="0">
      <pane ySplit="1" topLeftCell="A2" activePane="bottomLeft" state="frozen"/>
      <selection pane="bottomLeft" activeCell="Q114" sqref="Q114"/>
    </sheetView>
  </sheetViews>
  <sheetFormatPr defaultRowHeight="14.25"/>
  <cols>
    <col min="1" max="1" width="4.375" style="90" bestFit="1" customWidth="1"/>
    <col min="2" max="2" width="73.75" customWidth="1"/>
    <col min="3" max="9" width="8.625" customWidth="1"/>
    <col min="10" max="10" width="10.375" customWidth="1"/>
  </cols>
  <sheetData>
    <row r="1" spans="1:10" s="129" customFormat="1" ht="63.75">
      <c r="A1" s="132"/>
      <c r="B1" s="131" t="s">
        <v>80</v>
      </c>
      <c r="C1" s="130" t="s">
        <v>252</v>
      </c>
      <c r="D1" s="130" t="s">
        <v>251</v>
      </c>
      <c r="E1" s="130" t="s">
        <v>250</v>
      </c>
      <c r="F1" s="130" t="s">
        <v>249</v>
      </c>
      <c r="G1" s="130" t="s">
        <v>248</v>
      </c>
      <c r="H1" s="130" t="s">
        <v>247</v>
      </c>
      <c r="I1" s="130" t="s">
        <v>246</v>
      </c>
      <c r="J1" s="130" t="s">
        <v>245</v>
      </c>
    </row>
    <row r="2" spans="1:10" s="92" customFormat="1" ht="14.25" customHeight="1">
      <c r="A2" s="389" t="s">
        <v>244</v>
      </c>
      <c r="B2" s="390"/>
      <c r="C2" s="107"/>
      <c r="D2" s="107"/>
      <c r="E2" s="107"/>
      <c r="F2" s="107"/>
      <c r="G2" s="107"/>
      <c r="H2" s="107"/>
      <c r="I2" s="107"/>
      <c r="J2" s="106"/>
    </row>
    <row r="3" spans="1:10" s="95" customFormat="1">
      <c r="A3" s="99">
        <v>1</v>
      </c>
      <c r="B3" s="98" t="s">
        <v>243</v>
      </c>
      <c r="C3" s="97">
        <f t="shared" ref="C3:H3" si="0">SUM(C4:C9)</f>
        <v>23</v>
      </c>
      <c r="D3" s="97">
        <f t="shared" si="0"/>
        <v>12</v>
      </c>
      <c r="E3" s="97">
        <f t="shared" si="0"/>
        <v>7</v>
      </c>
      <c r="F3" s="97">
        <f t="shared" si="0"/>
        <v>11</v>
      </c>
      <c r="G3" s="97">
        <f t="shared" si="0"/>
        <v>4</v>
      </c>
      <c r="H3" s="97">
        <f t="shared" si="0"/>
        <v>5</v>
      </c>
      <c r="I3" s="97" t="s">
        <v>146</v>
      </c>
      <c r="J3" s="97">
        <f>SUM(C3:I3)</f>
        <v>62</v>
      </c>
    </row>
    <row r="4" spans="1:10" s="92" customFormat="1">
      <c r="A4" s="17">
        <v>2</v>
      </c>
      <c r="B4" s="18" t="s">
        <v>171</v>
      </c>
      <c r="C4" s="94">
        <v>14</v>
      </c>
      <c r="D4" s="94">
        <v>11</v>
      </c>
      <c r="E4" s="94">
        <v>5</v>
      </c>
      <c r="F4" s="94">
        <v>8</v>
      </c>
      <c r="G4" s="94">
        <v>4</v>
      </c>
      <c r="H4" s="94">
        <v>5</v>
      </c>
      <c r="I4" s="94"/>
      <c r="J4" s="97">
        <f>SUM(C4:I4)</f>
        <v>47</v>
      </c>
    </row>
    <row r="5" spans="1:10" s="95" customFormat="1" ht="13.5" customHeight="1">
      <c r="A5" s="99">
        <v>3</v>
      </c>
      <c r="B5" s="98" t="s">
        <v>170</v>
      </c>
      <c r="C5" s="97"/>
      <c r="D5" s="97"/>
      <c r="E5" s="97"/>
      <c r="F5" s="97"/>
      <c r="G5" s="97"/>
      <c r="H5" s="97"/>
      <c r="I5" s="97"/>
      <c r="J5" s="96"/>
    </row>
    <row r="6" spans="1:10" s="92" customFormat="1">
      <c r="A6" s="17" t="s">
        <v>242</v>
      </c>
      <c r="B6" s="18" t="s">
        <v>169</v>
      </c>
      <c r="C6" s="94">
        <v>6</v>
      </c>
      <c r="D6" s="94">
        <v>1</v>
      </c>
      <c r="E6" s="94">
        <v>1</v>
      </c>
      <c r="F6" s="94">
        <v>2</v>
      </c>
      <c r="G6" s="94" t="s">
        <v>146</v>
      </c>
      <c r="H6" s="94" t="s">
        <v>146</v>
      </c>
      <c r="I6" s="94"/>
      <c r="J6" s="96">
        <f>SUM(C6:I6)</f>
        <v>10</v>
      </c>
    </row>
    <row r="7" spans="1:10" s="95" customFormat="1">
      <c r="A7" s="99">
        <v>5</v>
      </c>
      <c r="B7" s="98" t="s">
        <v>168</v>
      </c>
      <c r="C7" s="97"/>
      <c r="D7" s="97"/>
      <c r="E7" s="97"/>
      <c r="F7" s="97"/>
      <c r="G7" s="97"/>
      <c r="H7" s="97"/>
      <c r="I7" s="97"/>
      <c r="J7" s="96"/>
    </row>
    <row r="8" spans="1:10" s="92" customFormat="1">
      <c r="A8" s="17" t="s">
        <v>241</v>
      </c>
      <c r="B8" s="18" t="s">
        <v>167</v>
      </c>
      <c r="C8" s="94">
        <v>3</v>
      </c>
      <c r="D8" s="94" t="s">
        <v>146</v>
      </c>
      <c r="E8" s="94">
        <v>1</v>
      </c>
      <c r="F8" s="94">
        <v>1</v>
      </c>
      <c r="G8" s="94" t="s">
        <v>146</v>
      </c>
      <c r="H8" s="94" t="s">
        <v>146</v>
      </c>
      <c r="I8" s="94"/>
      <c r="J8" s="96">
        <f>SUM(C8:I8)</f>
        <v>5</v>
      </c>
    </row>
    <row r="9" spans="1:10" s="95" customFormat="1">
      <c r="A9" s="99">
        <v>7</v>
      </c>
      <c r="B9" s="98" t="s">
        <v>240</v>
      </c>
      <c r="C9" s="97"/>
      <c r="D9" s="97"/>
      <c r="E9" s="97"/>
      <c r="F9" s="97"/>
      <c r="G9" s="97"/>
      <c r="H9" s="97"/>
      <c r="I9" s="97"/>
      <c r="J9" s="96"/>
    </row>
    <row r="10" spans="1:10" s="92" customFormat="1" ht="14.25" customHeight="1">
      <c r="A10" s="389" t="s">
        <v>239</v>
      </c>
      <c r="B10" s="390"/>
      <c r="C10" s="107"/>
      <c r="D10" s="107"/>
      <c r="E10" s="107"/>
      <c r="F10" s="107"/>
      <c r="G10" s="107"/>
      <c r="H10" s="107"/>
      <c r="I10" s="107"/>
      <c r="J10" s="106"/>
    </row>
    <row r="11" spans="1:10" s="95" customFormat="1">
      <c r="A11" s="99">
        <v>8</v>
      </c>
      <c r="B11" s="98" t="s">
        <v>238</v>
      </c>
      <c r="C11" s="97"/>
      <c r="D11" s="97"/>
      <c r="E11" s="97"/>
      <c r="F11" s="97"/>
      <c r="G11" s="97"/>
      <c r="H11" s="97"/>
      <c r="I11" s="97"/>
      <c r="J11" s="96"/>
    </row>
    <row r="12" spans="1:10" s="92" customFormat="1">
      <c r="A12" s="17">
        <v>9</v>
      </c>
      <c r="B12" s="18" t="s">
        <v>171</v>
      </c>
      <c r="C12" s="94"/>
      <c r="D12" s="94"/>
      <c r="E12" s="94"/>
      <c r="F12" s="94"/>
      <c r="G12" s="94"/>
      <c r="H12" s="94"/>
      <c r="I12" s="94"/>
      <c r="J12" s="93"/>
    </row>
    <row r="13" spans="1:10" s="95" customFormat="1">
      <c r="A13" s="99">
        <v>10</v>
      </c>
      <c r="B13" s="98" t="s">
        <v>170</v>
      </c>
      <c r="C13" s="97"/>
      <c r="D13" s="97"/>
      <c r="E13" s="97"/>
      <c r="F13" s="97"/>
      <c r="G13" s="97"/>
      <c r="H13" s="97"/>
      <c r="I13" s="97"/>
      <c r="J13" s="96"/>
    </row>
    <row r="14" spans="1:10" s="92" customFormat="1">
      <c r="A14" s="17" t="s">
        <v>237</v>
      </c>
      <c r="B14" s="18" t="s">
        <v>169</v>
      </c>
      <c r="C14" s="94"/>
      <c r="D14" s="94"/>
      <c r="E14" s="94"/>
      <c r="F14" s="94"/>
      <c r="G14" s="94"/>
      <c r="H14" s="94"/>
      <c r="I14" s="94"/>
      <c r="J14" s="93"/>
    </row>
    <row r="15" spans="1:10" s="95" customFormat="1">
      <c r="A15" s="99">
        <v>12</v>
      </c>
      <c r="B15" s="98" t="s">
        <v>168</v>
      </c>
      <c r="C15" s="97"/>
      <c r="D15" s="97"/>
      <c r="E15" s="97"/>
      <c r="F15" s="97"/>
      <c r="G15" s="97"/>
      <c r="H15" s="97"/>
      <c r="I15" s="97"/>
      <c r="J15" s="96"/>
    </row>
    <row r="16" spans="1:10" s="92" customFormat="1">
      <c r="A16" s="17" t="s">
        <v>236</v>
      </c>
      <c r="B16" s="18" t="s">
        <v>167</v>
      </c>
      <c r="C16" s="94"/>
      <c r="D16" s="94"/>
      <c r="E16" s="94"/>
      <c r="F16" s="94"/>
      <c r="G16" s="94"/>
      <c r="H16" s="94"/>
      <c r="I16" s="94"/>
      <c r="J16" s="93"/>
    </row>
    <row r="17" spans="1:12" s="95" customFormat="1" ht="14.25" customHeight="1">
      <c r="A17" s="385" t="s">
        <v>235</v>
      </c>
      <c r="B17" s="386"/>
      <c r="C17" s="101"/>
      <c r="D17" s="101"/>
      <c r="E17" s="101"/>
      <c r="F17" s="101"/>
      <c r="G17" s="101"/>
      <c r="H17" s="101"/>
      <c r="I17" s="101"/>
      <c r="J17" s="100"/>
    </row>
    <row r="18" spans="1:12" s="92" customFormat="1">
      <c r="A18" s="17">
        <v>14</v>
      </c>
      <c r="B18" s="18" t="s">
        <v>234</v>
      </c>
      <c r="C18" s="103">
        <f t="shared" ref="C18:H18" si="1">SUM(C19:C23)</f>
        <v>5550</v>
      </c>
      <c r="D18" s="103">
        <f t="shared" si="1"/>
        <v>1827</v>
      </c>
      <c r="E18" s="103">
        <f t="shared" si="1"/>
        <v>3133</v>
      </c>
      <c r="F18" s="103">
        <f t="shared" si="1"/>
        <v>1588</v>
      </c>
      <c r="G18" s="103">
        <f t="shared" si="1"/>
        <v>758</v>
      </c>
      <c r="H18" s="103">
        <f t="shared" si="1"/>
        <v>382</v>
      </c>
      <c r="I18" s="103"/>
      <c r="J18" s="102">
        <f>SUM(C18:I18)</f>
        <v>13238</v>
      </c>
    </row>
    <row r="19" spans="1:12" s="95" customFormat="1">
      <c r="A19" s="99">
        <v>15</v>
      </c>
      <c r="B19" s="98" t="s">
        <v>233</v>
      </c>
      <c r="C19" s="105">
        <v>4275</v>
      </c>
      <c r="D19" s="105">
        <v>1796</v>
      </c>
      <c r="E19" s="105">
        <v>3034</v>
      </c>
      <c r="F19" s="105">
        <v>1505</v>
      </c>
      <c r="G19" s="105">
        <v>758</v>
      </c>
      <c r="H19" s="105">
        <v>382</v>
      </c>
      <c r="I19" s="105"/>
      <c r="J19" s="102">
        <f>SUM(C19:I19)</f>
        <v>11750</v>
      </c>
    </row>
    <row r="20" spans="1:12" s="92" customFormat="1">
      <c r="A20" s="17" t="s">
        <v>232</v>
      </c>
      <c r="B20" s="18" t="s">
        <v>231</v>
      </c>
      <c r="C20" s="103"/>
      <c r="D20" s="103"/>
      <c r="E20" s="103"/>
      <c r="F20" s="103"/>
      <c r="G20" s="103"/>
      <c r="H20" s="103"/>
      <c r="I20" s="103"/>
      <c r="J20" s="102"/>
    </row>
    <row r="21" spans="1:12" s="126" customFormat="1">
      <c r="A21" s="116" t="s">
        <v>230</v>
      </c>
      <c r="B21" s="115" t="s">
        <v>229</v>
      </c>
      <c r="C21" s="128">
        <v>1078</v>
      </c>
      <c r="D21" s="128">
        <v>31</v>
      </c>
      <c r="E21" s="128">
        <v>73</v>
      </c>
      <c r="F21" s="128">
        <v>74</v>
      </c>
      <c r="G21" s="128"/>
      <c r="H21" s="128"/>
      <c r="I21" s="128"/>
      <c r="J21" s="121">
        <f>SUM(C21:I21)</f>
        <v>1256</v>
      </c>
      <c r="K21" s="127"/>
    </row>
    <row r="22" spans="1:12" s="92" customFormat="1">
      <c r="A22" s="17" t="s">
        <v>228</v>
      </c>
      <c r="B22" s="18" t="s">
        <v>227</v>
      </c>
      <c r="C22" s="103"/>
      <c r="D22" s="103"/>
      <c r="E22" s="103"/>
      <c r="F22" s="103"/>
      <c r="G22" s="103"/>
      <c r="H22" s="103"/>
      <c r="I22" s="103"/>
      <c r="J22" s="102"/>
    </row>
    <row r="23" spans="1:12" s="126" customFormat="1">
      <c r="A23" s="116" t="s">
        <v>226</v>
      </c>
      <c r="B23" s="115" t="s">
        <v>225</v>
      </c>
      <c r="C23" s="128">
        <v>197</v>
      </c>
      <c r="D23" s="128"/>
      <c r="E23" s="128">
        <v>26</v>
      </c>
      <c r="F23" s="128">
        <v>9</v>
      </c>
      <c r="G23" s="128"/>
      <c r="H23" s="128"/>
      <c r="I23" s="128"/>
      <c r="J23" s="121">
        <f>SUM(C23:I23)</f>
        <v>232</v>
      </c>
      <c r="K23" s="127"/>
    </row>
    <row r="24" spans="1:12" s="92" customFormat="1" ht="14.25" customHeight="1">
      <c r="A24" s="389" t="s">
        <v>224</v>
      </c>
      <c r="B24" s="390"/>
      <c r="C24" s="107"/>
      <c r="D24" s="107"/>
      <c r="E24" s="107"/>
      <c r="F24" s="107"/>
      <c r="G24" s="107"/>
      <c r="H24" s="107"/>
      <c r="I24" s="107"/>
      <c r="J24" s="93"/>
    </row>
    <row r="25" spans="1:12" s="95" customFormat="1">
      <c r="A25" s="99">
        <v>20</v>
      </c>
      <c r="B25" s="98" t="s">
        <v>223</v>
      </c>
      <c r="C25" s="97">
        <f t="shared" ref="C25:H25" si="2">SUM(C26:C28)</f>
        <v>58</v>
      </c>
      <c r="D25" s="97">
        <f t="shared" si="2"/>
        <v>88</v>
      </c>
      <c r="E25" s="97">
        <f t="shared" si="2"/>
        <v>55</v>
      </c>
      <c r="F25" s="97">
        <f t="shared" si="2"/>
        <v>81</v>
      </c>
      <c r="G25" s="97">
        <f t="shared" si="2"/>
        <v>34.5</v>
      </c>
      <c r="H25" s="97">
        <f t="shared" si="2"/>
        <v>47</v>
      </c>
      <c r="I25" s="97"/>
      <c r="J25" s="93">
        <f t="shared" ref="J25:J33" si="3">SUM(C25:I25)</f>
        <v>363.5</v>
      </c>
    </row>
    <row r="26" spans="1:12" s="92" customFormat="1">
      <c r="A26" s="17">
        <v>21</v>
      </c>
      <c r="B26" s="18" t="s">
        <v>222</v>
      </c>
      <c r="C26" s="94">
        <v>1</v>
      </c>
      <c r="D26" s="94">
        <v>11</v>
      </c>
      <c r="E26" s="94" t="s">
        <v>146</v>
      </c>
      <c r="F26" s="94">
        <v>3</v>
      </c>
      <c r="G26" s="94" t="s">
        <v>146</v>
      </c>
      <c r="H26" s="94">
        <v>2</v>
      </c>
      <c r="I26" s="94"/>
      <c r="J26" s="93">
        <f t="shared" si="3"/>
        <v>17</v>
      </c>
      <c r="L26" s="92" t="s">
        <v>221</v>
      </c>
    </row>
    <row r="27" spans="1:12" s="95" customFormat="1">
      <c r="A27" s="99" t="s">
        <v>220</v>
      </c>
      <c r="B27" s="98" t="s">
        <v>219</v>
      </c>
      <c r="C27" s="97">
        <v>36</v>
      </c>
      <c r="D27" s="97">
        <v>64</v>
      </c>
      <c r="E27" s="97">
        <v>47</v>
      </c>
      <c r="F27" s="97">
        <v>53</v>
      </c>
      <c r="G27" s="97">
        <v>28.5</v>
      </c>
      <c r="H27" s="97">
        <v>43</v>
      </c>
      <c r="I27" s="97"/>
      <c r="J27" s="93">
        <f t="shared" si="3"/>
        <v>271.5</v>
      </c>
    </row>
    <row r="28" spans="1:12" s="92" customFormat="1">
      <c r="A28" s="17" t="s">
        <v>218</v>
      </c>
      <c r="B28" s="18" t="s">
        <v>217</v>
      </c>
      <c r="C28" s="94">
        <v>21</v>
      </c>
      <c r="D28" s="94">
        <v>13</v>
      </c>
      <c r="E28" s="94">
        <v>8</v>
      </c>
      <c r="F28" s="94">
        <v>25</v>
      </c>
      <c r="G28" s="94">
        <v>6</v>
      </c>
      <c r="H28" s="94">
        <v>2</v>
      </c>
      <c r="I28" s="94"/>
      <c r="J28" s="93">
        <f t="shared" si="3"/>
        <v>75</v>
      </c>
    </row>
    <row r="29" spans="1:12" s="95" customFormat="1">
      <c r="A29" s="99" t="s">
        <v>216</v>
      </c>
      <c r="B29" s="98" t="s">
        <v>215</v>
      </c>
      <c r="C29" s="97">
        <f t="shared" ref="C29:H29" si="4">SUM(C30:C32)</f>
        <v>40</v>
      </c>
      <c r="D29" s="97">
        <f t="shared" si="4"/>
        <v>71</v>
      </c>
      <c r="E29" s="97">
        <f t="shared" si="4"/>
        <v>41</v>
      </c>
      <c r="F29" s="97">
        <f t="shared" si="4"/>
        <v>61</v>
      </c>
      <c r="G29" s="97">
        <f t="shared" si="4"/>
        <v>22.5</v>
      </c>
      <c r="H29" s="97">
        <f t="shared" si="4"/>
        <v>35</v>
      </c>
      <c r="I29" s="97"/>
      <c r="J29" s="93">
        <f t="shared" si="3"/>
        <v>270.5</v>
      </c>
    </row>
    <row r="30" spans="1:12" s="92" customFormat="1">
      <c r="A30" s="17">
        <v>25</v>
      </c>
      <c r="B30" s="18" t="s">
        <v>214</v>
      </c>
      <c r="C30" s="94">
        <v>1</v>
      </c>
      <c r="D30" s="94">
        <v>11</v>
      </c>
      <c r="E30" s="94" t="s">
        <v>146</v>
      </c>
      <c r="F30" s="94">
        <v>3</v>
      </c>
      <c r="G30" s="94" t="s">
        <v>146</v>
      </c>
      <c r="H30" s="94">
        <v>2</v>
      </c>
      <c r="I30" s="94"/>
      <c r="J30" s="93">
        <f t="shared" si="3"/>
        <v>17</v>
      </c>
    </row>
    <row r="31" spans="1:12" s="95" customFormat="1">
      <c r="A31" s="99" t="s">
        <v>213</v>
      </c>
      <c r="B31" s="98" t="s">
        <v>212</v>
      </c>
      <c r="C31" s="97">
        <v>32</v>
      </c>
      <c r="D31" s="97">
        <v>54</v>
      </c>
      <c r="E31" s="97">
        <v>37</v>
      </c>
      <c r="F31" s="97">
        <v>43</v>
      </c>
      <c r="G31" s="97">
        <v>19.5</v>
      </c>
      <c r="H31" s="97">
        <v>33</v>
      </c>
      <c r="I31" s="97"/>
      <c r="J31" s="93">
        <f t="shared" si="3"/>
        <v>218.5</v>
      </c>
    </row>
    <row r="32" spans="1:12" s="92" customFormat="1">
      <c r="A32" s="17" t="s">
        <v>211</v>
      </c>
      <c r="B32" s="18" t="s">
        <v>210</v>
      </c>
      <c r="C32" s="94">
        <v>7</v>
      </c>
      <c r="D32" s="94">
        <v>6</v>
      </c>
      <c r="E32" s="94">
        <v>4</v>
      </c>
      <c r="F32" s="94">
        <v>15</v>
      </c>
      <c r="G32" s="94">
        <v>3</v>
      </c>
      <c r="H32" s="94">
        <v>0</v>
      </c>
      <c r="I32" s="94"/>
      <c r="J32" s="93">
        <f t="shared" si="3"/>
        <v>35</v>
      </c>
    </row>
    <row r="33" spans="1:10" s="95" customFormat="1">
      <c r="A33" s="99" t="s">
        <v>209</v>
      </c>
      <c r="B33" s="98" t="s">
        <v>208</v>
      </c>
      <c r="C33" s="97">
        <f t="shared" ref="C33:H33" si="5">SUM(C34:C36)</f>
        <v>14</v>
      </c>
      <c r="D33" s="97">
        <f t="shared" si="5"/>
        <v>15</v>
      </c>
      <c r="E33" s="97">
        <f t="shared" si="5"/>
        <v>13</v>
      </c>
      <c r="F33" s="97">
        <f t="shared" si="5"/>
        <v>18</v>
      </c>
      <c r="G33" s="97">
        <f t="shared" si="5"/>
        <v>11</v>
      </c>
      <c r="H33" s="97">
        <f t="shared" si="5"/>
        <v>12</v>
      </c>
      <c r="I33" s="97"/>
      <c r="J33" s="93">
        <f t="shared" si="3"/>
        <v>83</v>
      </c>
    </row>
    <row r="34" spans="1:10" s="92" customFormat="1">
      <c r="A34" s="17">
        <v>29</v>
      </c>
      <c r="B34" s="18" t="s">
        <v>207</v>
      </c>
      <c r="C34" s="94" t="s">
        <v>146</v>
      </c>
      <c r="D34" s="94" t="s">
        <v>146</v>
      </c>
      <c r="E34" s="94" t="s">
        <v>146</v>
      </c>
      <c r="F34" s="94" t="s">
        <v>146</v>
      </c>
      <c r="G34" s="94" t="s">
        <v>146</v>
      </c>
      <c r="H34" s="94" t="s">
        <v>146</v>
      </c>
      <c r="I34" s="94"/>
      <c r="J34" s="93" t="s">
        <v>146</v>
      </c>
    </row>
    <row r="35" spans="1:10" s="95" customFormat="1">
      <c r="A35" s="99" t="s">
        <v>206</v>
      </c>
      <c r="B35" s="98" t="s">
        <v>205</v>
      </c>
      <c r="C35" s="97">
        <v>4</v>
      </c>
      <c r="D35" s="97">
        <v>10</v>
      </c>
      <c r="E35" s="97">
        <v>10</v>
      </c>
      <c r="F35" s="97">
        <v>9</v>
      </c>
      <c r="G35" s="97">
        <v>9</v>
      </c>
      <c r="H35" s="97">
        <v>10</v>
      </c>
      <c r="I35" s="97"/>
      <c r="J35" s="93">
        <f>SUM(C35:I35)</f>
        <v>52</v>
      </c>
    </row>
    <row r="36" spans="1:10" s="92" customFormat="1">
      <c r="A36" s="17" t="s">
        <v>204</v>
      </c>
      <c r="B36" s="18" t="s">
        <v>203</v>
      </c>
      <c r="C36" s="94">
        <v>10</v>
      </c>
      <c r="D36" s="94">
        <v>5</v>
      </c>
      <c r="E36" s="94">
        <v>3</v>
      </c>
      <c r="F36" s="94">
        <v>9</v>
      </c>
      <c r="G36" s="94">
        <v>2</v>
      </c>
      <c r="H36" s="94">
        <v>2</v>
      </c>
      <c r="I36" s="94"/>
      <c r="J36" s="93">
        <f>SUM(C36:I36)</f>
        <v>31</v>
      </c>
    </row>
    <row r="37" spans="1:10" s="95" customFormat="1">
      <c r="A37" s="99" t="s">
        <v>202</v>
      </c>
      <c r="B37" s="98" t="s">
        <v>201</v>
      </c>
      <c r="C37" s="97">
        <f>SUM(C38:C40)</f>
        <v>4</v>
      </c>
      <c r="D37" s="97">
        <f>SUM(D38:D40)</f>
        <v>2</v>
      </c>
      <c r="E37" s="97">
        <f>SUM(E38:E40)</f>
        <v>1</v>
      </c>
      <c r="F37" s="97">
        <f>SUM(F38:F40)</f>
        <v>2</v>
      </c>
      <c r="G37" s="97">
        <f>SUM(G38:G40)</f>
        <v>1</v>
      </c>
      <c r="H37" s="97" t="s">
        <v>146</v>
      </c>
      <c r="I37" s="97"/>
      <c r="J37" s="93">
        <f>SUM(C37:I37)</f>
        <v>10</v>
      </c>
    </row>
    <row r="38" spans="1:10" s="92" customFormat="1">
      <c r="A38" s="17">
        <v>33</v>
      </c>
      <c r="B38" s="18" t="s">
        <v>200</v>
      </c>
      <c r="C38" s="94" t="s">
        <v>146</v>
      </c>
      <c r="D38" s="94" t="s">
        <v>146</v>
      </c>
      <c r="E38" s="94" t="s">
        <v>146</v>
      </c>
      <c r="F38" s="94" t="s">
        <v>146</v>
      </c>
      <c r="G38" s="94" t="s">
        <v>146</v>
      </c>
      <c r="H38" s="94" t="s">
        <v>146</v>
      </c>
      <c r="I38" s="94"/>
      <c r="J38" s="93" t="s">
        <v>146</v>
      </c>
    </row>
    <row r="39" spans="1:10" s="95" customFormat="1">
      <c r="A39" s="99" t="s">
        <v>199</v>
      </c>
      <c r="B39" s="98" t="s">
        <v>198</v>
      </c>
      <c r="C39" s="97" t="s">
        <v>146</v>
      </c>
      <c r="D39" s="97" t="s">
        <v>146</v>
      </c>
      <c r="E39" s="97" t="s">
        <v>146</v>
      </c>
      <c r="F39" s="97">
        <v>1</v>
      </c>
      <c r="G39" s="97" t="s">
        <v>146</v>
      </c>
      <c r="H39" s="97" t="s">
        <v>146</v>
      </c>
      <c r="I39" s="97"/>
      <c r="J39" s="93">
        <f>SUM(C39:I39)</f>
        <v>1</v>
      </c>
    </row>
    <row r="40" spans="1:10" s="92" customFormat="1">
      <c r="A40" s="17" t="s">
        <v>197</v>
      </c>
      <c r="B40" s="18" t="s">
        <v>196</v>
      </c>
      <c r="C40" s="94">
        <v>4</v>
      </c>
      <c r="D40" s="94">
        <v>2</v>
      </c>
      <c r="E40" s="94">
        <v>1</v>
      </c>
      <c r="F40" s="94">
        <v>1</v>
      </c>
      <c r="G40" s="94">
        <v>1</v>
      </c>
      <c r="H40" s="94" t="s">
        <v>146</v>
      </c>
      <c r="I40" s="94"/>
      <c r="J40" s="93">
        <f>SUM(C40:I40)</f>
        <v>9</v>
      </c>
    </row>
    <row r="41" spans="1:10" s="95" customFormat="1">
      <c r="A41" s="99" t="s">
        <v>195</v>
      </c>
      <c r="B41" s="98" t="s">
        <v>194</v>
      </c>
      <c r="C41" s="97"/>
      <c r="D41" s="97"/>
      <c r="E41" s="97"/>
      <c r="F41" s="97"/>
      <c r="G41" s="97"/>
      <c r="H41" s="97"/>
      <c r="I41" s="97"/>
      <c r="J41" s="96"/>
    </row>
    <row r="42" spans="1:10" s="92" customFormat="1">
      <c r="A42" s="17">
        <v>37</v>
      </c>
      <c r="B42" s="18" t="s">
        <v>193</v>
      </c>
      <c r="C42" s="94"/>
      <c r="D42" s="94"/>
      <c r="E42" s="94"/>
      <c r="F42" s="94"/>
      <c r="G42" s="94"/>
      <c r="H42" s="94"/>
      <c r="I42" s="94"/>
      <c r="J42" s="93"/>
    </row>
    <row r="43" spans="1:10" s="95" customFormat="1">
      <c r="A43" s="99" t="s">
        <v>192</v>
      </c>
      <c r="B43" s="98" t="s">
        <v>191</v>
      </c>
      <c r="C43" s="97"/>
      <c r="D43" s="97"/>
      <c r="E43" s="97"/>
      <c r="F43" s="97"/>
      <c r="G43" s="97"/>
      <c r="H43" s="97"/>
      <c r="I43" s="97"/>
      <c r="J43" s="96"/>
    </row>
    <row r="44" spans="1:10" s="92" customFormat="1">
      <c r="A44" s="17" t="s">
        <v>190</v>
      </c>
      <c r="B44" s="18" t="s">
        <v>189</v>
      </c>
      <c r="C44" s="94"/>
      <c r="D44" s="94"/>
      <c r="E44" s="94"/>
      <c r="F44" s="94"/>
      <c r="G44" s="94"/>
      <c r="H44" s="94"/>
      <c r="I44" s="94"/>
      <c r="J44" s="93"/>
    </row>
    <row r="45" spans="1:10" s="95" customFormat="1" ht="14.25" customHeight="1">
      <c r="A45" s="385" t="s">
        <v>188</v>
      </c>
      <c r="B45" s="386"/>
      <c r="C45" s="101"/>
      <c r="D45" s="101"/>
      <c r="E45" s="101"/>
      <c r="F45" s="101"/>
      <c r="G45" s="101"/>
      <c r="H45" s="101"/>
      <c r="I45" s="101"/>
      <c r="J45" s="100"/>
    </row>
    <row r="46" spans="1:10" s="92" customFormat="1">
      <c r="A46" s="17">
        <v>40</v>
      </c>
      <c r="B46" s="18" t="s">
        <v>187</v>
      </c>
      <c r="C46" s="94">
        <f t="shared" ref="C46:H46" si="6">SUM(C47:C51)</f>
        <v>58</v>
      </c>
      <c r="D46" s="94">
        <f t="shared" si="6"/>
        <v>88</v>
      </c>
      <c r="E46" s="94">
        <f t="shared" si="6"/>
        <v>55</v>
      </c>
      <c r="F46" s="94">
        <f t="shared" si="6"/>
        <v>81</v>
      </c>
      <c r="G46" s="94">
        <f t="shared" si="6"/>
        <v>34.5</v>
      </c>
      <c r="H46" s="94">
        <f t="shared" si="6"/>
        <v>47</v>
      </c>
      <c r="I46" s="94" t="s">
        <v>146</v>
      </c>
      <c r="J46" s="93">
        <f>SUM(J47:J51)</f>
        <v>363.5</v>
      </c>
    </row>
    <row r="47" spans="1:10" s="95" customFormat="1">
      <c r="A47" s="99">
        <v>41</v>
      </c>
      <c r="B47" s="98" t="s">
        <v>186</v>
      </c>
      <c r="C47" s="97">
        <v>1</v>
      </c>
      <c r="D47" s="97">
        <v>11</v>
      </c>
      <c r="E47" s="97" t="s">
        <v>146</v>
      </c>
      <c r="F47" s="97">
        <v>3</v>
      </c>
      <c r="G47" s="97" t="s">
        <v>146</v>
      </c>
      <c r="H47" s="97">
        <v>2</v>
      </c>
      <c r="I47" s="97" t="s">
        <v>146</v>
      </c>
      <c r="J47" s="96">
        <f>SUM(C47:I47)</f>
        <v>17</v>
      </c>
    </row>
    <row r="48" spans="1:10" s="92" customFormat="1">
      <c r="A48" s="17">
        <v>42</v>
      </c>
      <c r="B48" s="18" t="s">
        <v>185</v>
      </c>
      <c r="C48" s="94"/>
      <c r="D48" s="94"/>
      <c r="E48" s="94"/>
      <c r="F48" s="94"/>
      <c r="G48" s="94"/>
      <c r="H48" s="94"/>
      <c r="I48" s="94"/>
      <c r="J48" s="93"/>
    </row>
    <row r="49" spans="1:12" s="95" customFormat="1">
      <c r="A49" s="99">
        <v>43</v>
      </c>
      <c r="B49" s="98" t="s">
        <v>184</v>
      </c>
      <c r="C49" s="97">
        <v>36</v>
      </c>
      <c r="D49" s="97">
        <v>64</v>
      </c>
      <c r="E49" s="97">
        <v>47</v>
      </c>
      <c r="F49" s="97">
        <v>53</v>
      </c>
      <c r="G49" s="97">
        <v>28.5</v>
      </c>
      <c r="H49" s="97">
        <v>43</v>
      </c>
      <c r="I49" s="97" t="s">
        <v>146</v>
      </c>
      <c r="J49" s="96">
        <f>SUM(C49:I49)</f>
        <v>271.5</v>
      </c>
    </row>
    <row r="50" spans="1:12" s="92" customFormat="1">
      <c r="A50" s="17">
        <v>44</v>
      </c>
      <c r="B50" s="18" t="s">
        <v>183</v>
      </c>
      <c r="C50" s="94"/>
      <c r="D50" s="94"/>
      <c r="E50" s="94"/>
      <c r="F50" s="94"/>
      <c r="G50" s="94"/>
      <c r="H50" s="94"/>
      <c r="I50" s="94"/>
      <c r="J50" s="93"/>
    </row>
    <row r="51" spans="1:12" s="95" customFormat="1">
      <c r="A51" s="99">
        <v>45</v>
      </c>
      <c r="B51" s="98" t="s">
        <v>182</v>
      </c>
      <c r="C51" s="97">
        <v>21</v>
      </c>
      <c r="D51" s="97">
        <v>13</v>
      </c>
      <c r="E51" s="97">
        <v>8</v>
      </c>
      <c r="F51" s="97">
        <v>25</v>
      </c>
      <c r="G51" s="97">
        <v>6</v>
      </c>
      <c r="H51" s="97">
        <v>2</v>
      </c>
      <c r="I51" s="97" t="s">
        <v>146</v>
      </c>
      <c r="J51" s="96">
        <f>SUM(C51:I51)</f>
        <v>75</v>
      </c>
    </row>
    <row r="52" spans="1:12" s="92" customFormat="1">
      <c r="A52" s="17">
        <v>46</v>
      </c>
      <c r="B52" s="124" t="s">
        <v>181</v>
      </c>
      <c r="C52" s="94">
        <f t="shared" ref="C52:H52" si="7">SUM(C53:C56)</f>
        <v>58</v>
      </c>
      <c r="D52" s="94">
        <f t="shared" si="7"/>
        <v>88</v>
      </c>
      <c r="E52" s="94">
        <f t="shared" si="7"/>
        <v>55</v>
      </c>
      <c r="F52" s="94">
        <f t="shared" si="7"/>
        <v>81</v>
      </c>
      <c r="G52" s="94">
        <f t="shared" si="7"/>
        <v>34.5</v>
      </c>
      <c r="H52" s="94">
        <f t="shared" si="7"/>
        <v>47</v>
      </c>
      <c r="I52" s="94" t="s">
        <v>146</v>
      </c>
      <c r="J52" s="93">
        <f>SUM(J53:J56)</f>
        <v>363.5</v>
      </c>
    </row>
    <row r="53" spans="1:12" s="95" customFormat="1">
      <c r="A53" s="99">
        <v>47</v>
      </c>
      <c r="B53" s="125" t="s">
        <v>180</v>
      </c>
      <c r="C53" s="97">
        <v>40</v>
      </c>
      <c r="D53" s="97">
        <v>71</v>
      </c>
      <c r="E53" s="97">
        <v>41</v>
      </c>
      <c r="F53" s="97">
        <v>61</v>
      </c>
      <c r="G53" s="97">
        <v>22.5</v>
      </c>
      <c r="H53" s="97">
        <v>35</v>
      </c>
      <c r="I53" s="97" t="s">
        <v>146</v>
      </c>
      <c r="J53" s="96">
        <f>SUM(C53:I53)</f>
        <v>270.5</v>
      </c>
    </row>
    <row r="54" spans="1:12" s="92" customFormat="1">
      <c r="A54" s="17">
        <v>48</v>
      </c>
      <c r="B54" s="124" t="s">
        <v>179</v>
      </c>
      <c r="C54" s="94">
        <v>14</v>
      </c>
      <c r="D54" s="94">
        <v>15</v>
      </c>
      <c r="E54" s="94">
        <v>13</v>
      </c>
      <c r="F54" s="94">
        <v>18</v>
      </c>
      <c r="G54" s="94">
        <v>11</v>
      </c>
      <c r="H54" s="94">
        <v>12</v>
      </c>
      <c r="I54" s="94" t="s">
        <v>146</v>
      </c>
      <c r="J54" s="96">
        <f>SUM(C54:I54)</f>
        <v>83</v>
      </c>
    </row>
    <row r="55" spans="1:12" s="95" customFormat="1">
      <c r="A55" s="99">
        <v>49</v>
      </c>
      <c r="B55" s="125" t="s">
        <v>178</v>
      </c>
      <c r="C55" s="97">
        <v>4</v>
      </c>
      <c r="D55" s="97">
        <v>2</v>
      </c>
      <c r="E55" s="97">
        <v>1</v>
      </c>
      <c r="F55" s="97">
        <v>2</v>
      </c>
      <c r="G55" s="97">
        <v>1</v>
      </c>
      <c r="H55" s="97" t="s">
        <v>146</v>
      </c>
      <c r="I55" s="97" t="s">
        <v>146</v>
      </c>
      <c r="J55" s="96">
        <f>SUM(C55:I55)</f>
        <v>10</v>
      </c>
    </row>
    <row r="56" spans="1:12" s="92" customFormat="1">
      <c r="A56" s="17">
        <v>50</v>
      </c>
      <c r="B56" s="124" t="s">
        <v>177</v>
      </c>
      <c r="C56" s="94"/>
      <c r="D56" s="94"/>
      <c r="E56" s="94"/>
      <c r="F56" s="94"/>
      <c r="G56" s="94"/>
      <c r="H56" s="94"/>
      <c r="I56" s="94"/>
      <c r="J56" s="93"/>
    </row>
    <row r="57" spans="1:12" s="92" customFormat="1" ht="14.25" customHeight="1">
      <c r="A57" s="389" t="s">
        <v>176</v>
      </c>
      <c r="B57" s="390"/>
      <c r="C57" s="107"/>
      <c r="D57" s="107"/>
      <c r="E57" s="107"/>
      <c r="F57" s="107"/>
      <c r="G57" s="107"/>
      <c r="H57" s="107"/>
      <c r="I57" s="107"/>
      <c r="J57" s="106"/>
      <c r="L57" s="92" t="s">
        <v>146</v>
      </c>
    </row>
    <row r="58" spans="1:12" s="95" customFormat="1">
      <c r="A58" s="15">
        <v>51</v>
      </c>
      <c r="B58" s="16" t="s">
        <v>9</v>
      </c>
      <c r="C58" s="117">
        <v>17</v>
      </c>
      <c r="D58" s="117">
        <v>7</v>
      </c>
      <c r="E58" s="117">
        <v>11</v>
      </c>
      <c r="F58" s="117">
        <v>20</v>
      </c>
      <c r="G58" s="117">
        <v>3</v>
      </c>
      <c r="H58" s="117"/>
      <c r="I58" s="117"/>
      <c r="J58" s="113">
        <f t="shared" ref="J58:J64" si="8">SUM(C58:I58)</f>
        <v>58</v>
      </c>
      <c r="L58" s="112" t="s">
        <v>175</v>
      </c>
    </row>
    <row r="59" spans="1:12" s="92" customFormat="1" ht="25.5">
      <c r="A59" s="15">
        <v>52</v>
      </c>
      <c r="B59" s="16" t="s">
        <v>10</v>
      </c>
      <c r="C59" s="117">
        <v>2</v>
      </c>
      <c r="D59" s="117">
        <v>1</v>
      </c>
      <c r="E59" s="117">
        <v>1</v>
      </c>
      <c r="F59" s="117">
        <v>1</v>
      </c>
      <c r="G59" s="117"/>
      <c r="H59" s="117"/>
      <c r="I59" s="117"/>
      <c r="J59" s="113">
        <f t="shared" si="8"/>
        <v>5</v>
      </c>
      <c r="L59" s="112" t="s">
        <v>175</v>
      </c>
    </row>
    <row r="60" spans="1:12" s="95" customFormat="1" ht="114.75">
      <c r="A60" s="15">
        <v>53</v>
      </c>
      <c r="B60" s="16" t="s">
        <v>11</v>
      </c>
      <c r="C60" s="117">
        <v>5</v>
      </c>
      <c r="D60" s="117">
        <v>4</v>
      </c>
      <c r="E60" s="117">
        <v>5</v>
      </c>
      <c r="F60" s="117">
        <v>3</v>
      </c>
      <c r="G60" s="117"/>
      <c r="H60" s="117"/>
      <c r="I60" s="117"/>
      <c r="J60" s="113">
        <f t="shared" si="8"/>
        <v>17</v>
      </c>
      <c r="L60" s="112" t="s">
        <v>175</v>
      </c>
    </row>
    <row r="61" spans="1:12" s="92" customFormat="1">
      <c r="A61" s="15">
        <v>54</v>
      </c>
      <c r="B61" s="16" t="s">
        <v>12</v>
      </c>
      <c r="C61" s="117"/>
      <c r="D61" s="117"/>
      <c r="E61" s="117"/>
      <c r="F61" s="117">
        <v>1</v>
      </c>
      <c r="G61" s="117"/>
      <c r="H61" s="117"/>
      <c r="I61" s="117"/>
      <c r="J61" s="113">
        <f t="shared" si="8"/>
        <v>1</v>
      </c>
      <c r="L61" s="112" t="s">
        <v>175</v>
      </c>
    </row>
    <row r="62" spans="1:12" s="95" customFormat="1">
      <c r="A62" s="15">
        <v>55</v>
      </c>
      <c r="B62" s="16" t="s">
        <v>13</v>
      </c>
      <c r="C62" s="117">
        <v>2</v>
      </c>
      <c r="D62" s="117">
        <v>1</v>
      </c>
      <c r="E62" s="117"/>
      <c r="F62" s="117">
        <v>2</v>
      </c>
      <c r="G62" s="117"/>
      <c r="H62" s="117"/>
      <c r="I62" s="117"/>
      <c r="J62" s="113">
        <f t="shared" si="8"/>
        <v>5</v>
      </c>
      <c r="L62" s="112" t="s">
        <v>175</v>
      </c>
    </row>
    <row r="63" spans="1:12" s="92" customFormat="1" ht="63.75">
      <c r="A63" s="15">
        <v>56</v>
      </c>
      <c r="B63" s="16" t="s">
        <v>14</v>
      </c>
      <c r="C63" s="117">
        <v>4</v>
      </c>
      <c r="D63" s="117"/>
      <c r="E63" s="117">
        <v>5</v>
      </c>
      <c r="F63" s="117">
        <v>3</v>
      </c>
      <c r="G63" s="117"/>
      <c r="H63" s="117"/>
      <c r="I63" s="117"/>
      <c r="J63" s="113">
        <f t="shared" si="8"/>
        <v>12</v>
      </c>
      <c r="L63" s="112" t="s">
        <v>175</v>
      </c>
    </row>
    <row r="64" spans="1:12" s="95" customFormat="1" ht="38.25">
      <c r="A64" s="15">
        <v>57</v>
      </c>
      <c r="B64" s="16" t="s">
        <v>15</v>
      </c>
      <c r="C64" s="117">
        <v>4</v>
      </c>
      <c r="D64" s="117"/>
      <c r="E64" s="117"/>
      <c r="F64" s="117">
        <v>9</v>
      </c>
      <c r="G64" s="117">
        <v>3</v>
      </c>
      <c r="H64" s="117"/>
      <c r="I64" s="117"/>
      <c r="J64" s="113">
        <f t="shared" si="8"/>
        <v>16</v>
      </c>
      <c r="L64" s="112" t="s">
        <v>175</v>
      </c>
    </row>
    <row r="65" spans="1:12" s="92" customFormat="1">
      <c r="A65" s="15">
        <v>58</v>
      </c>
      <c r="B65" s="16" t="s">
        <v>16</v>
      </c>
      <c r="C65" s="117"/>
      <c r="D65" s="117"/>
      <c r="E65" s="117"/>
      <c r="F65" s="117"/>
      <c r="G65" s="117"/>
      <c r="H65" s="117"/>
      <c r="I65" s="117"/>
      <c r="J65" s="113"/>
      <c r="L65" s="112" t="s">
        <v>175</v>
      </c>
    </row>
    <row r="66" spans="1:12" s="95" customFormat="1">
      <c r="A66" s="15">
        <v>59</v>
      </c>
      <c r="B66" s="16" t="s">
        <v>17</v>
      </c>
      <c r="C66" s="117"/>
      <c r="D66" s="117"/>
      <c r="E66" s="117"/>
      <c r="F66" s="117"/>
      <c r="G66" s="117"/>
      <c r="H66" s="117"/>
      <c r="I66" s="117"/>
      <c r="J66" s="113"/>
      <c r="L66" s="112" t="s">
        <v>175</v>
      </c>
    </row>
    <row r="67" spans="1:12" s="92" customFormat="1">
      <c r="A67" s="15">
        <v>60</v>
      </c>
      <c r="B67" s="16" t="s">
        <v>18</v>
      </c>
      <c r="C67" s="117"/>
      <c r="D67" s="117"/>
      <c r="E67" s="117"/>
      <c r="F67" s="117"/>
      <c r="G67" s="117"/>
      <c r="H67" s="117"/>
      <c r="I67" s="117"/>
      <c r="J67" s="113"/>
      <c r="L67" s="112" t="s">
        <v>175</v>
      </c>
    </row>
    <row r="68" spans="1:12" s="95" customFormat="1">
      <c r="A68" s="15">
        <v>61</v>
      </c>
      <c r="B68" s="16" t="s">
        <v>19</v>
      </c>
      <c r="C68" s="117"/>
      <c r="D68" s="117"/>
      <c r="E68" s="117"/>
      <c r="F68" s="117"/>
      <c r="G68" s="117"/>
      <c r="H68" s="117"/>
      <c r="I68" s="117"/>
      <c r="J68" s="113"/>
      <c r="L68" s="112" t="s">
        <v>175</v>
      </c>
    </row>
    <row r="69" spans="1:12" s="92" customFormat="1">
      <c r="A69" s="15">
        <v>62</v>
      </c>
      <c r="B69" s="16" t="s">
        <v>20</v>
      </c>
      <c r="C69" s="117"/>
      <c r="D69" s="117"/>
      <c r="E69" s="117"/>
      <c r="F69" s="117"/>
      <c r="G69" s="117"/>
      <c r="H69" s="117"/>
      <c r="I69" s="117"/>
      <c r="J69" s="113"/>
      <c r="L69" s="112" t="s">
        <v>175</v>
      </c>
    </row>
    <row r="70" spans="1:12" s="95" customFormat="1" ht="25.5">
      <c r="A70" s="15">
        <v>63</v>
      </c>
      <c r="B70" s="16" t="s">
        <v>21</v>
      </c>
      <c r="C70" s="117"/>
      <c r="D70" s="117"/>
      <c r="E70" s="117"/>
      <c r="F70" s="117"/>
      <c r="G70" s="117"/>
      <c r="H70" s="117"/>
      <c r="I70" s="117"/>
      <c r="J70" s="113"/>
      <c r="L70" s="112" t="s">
        <v>175</v>
      </c>
    </row>
    <row r="71" spans="1:12" s="92" customFormat="1" ht="25.5">
      <c r="A71" s="15">
        <v>64</v>
      </c>
      <c r="B71" s="16" t="s">
        <v>22</v>
      </c>
      <c r="C71" s="117"/>
      <c r="D71" s="117"/>
      <c r="E71" s="117"/>
      <c r="F71" s="117"/>
      <c r="G71" s="117"/>
      <c r="H71" s="117"/>
      <c r="I71" s="117"/>
      <c r="J71" s="113"/>
      <c r="L71" s="112" t="s">
        <v>175</v>
      </c>
    </row>
    <row r="72" spans="1:12" s="95" customFormat="1">
      <c r="A72" s="15">
        <v>65</v>
      </c>
      <c r="B72" s="16" t="s">
        <v>23</v>
      </c>
      <c r="C72" s="117"/>
      <c r="D72" s="117"/>
      <c r="E72" s="117"/>
      <c r="F72" s="117"/>
      <c r="G72" s="117"/>
      <c r="H72" s="117"/>
      <c r="I72" s="117"/>
      <c r="J72" s="113"/>
      <c r="L72" s="112" t="s">
        <v>175</v>
      </c>
    </row>
    <row r="73" spans="1:12" s="92" customFormat="1">
      <c r="A73" s="15">
        <v>66</v>
      </c>
      <c r="B73" s="16" t="s">
        <v>24</v>
      </c>
      <c r="C73" s="117"/>
      <c r="D73" s="117">
        <v>1</v>
      </c>
      <c r="E73" s="117"/>
      <c r="F73" s="117"/>
      <c r="G73" s="117"/>
      <c r="H73" s="117"/>
      <c r="I73" s="117"/>
      <c r="J73" s="113">
        <f>SUM(C73:I73)</f>
        <v>1</v>
      </c>
      <c r="L73" s="112" t="s">
        <v>175</v>
      </c>
    </row>
    <row r="74" spans="1:12" s="95" customFormat="1">
      <c r="A74" s="15">
        <v>67</v>
      </c>
      <c r="B74" s="16" t="s">
        <v>25</v>
      </c>
      <c r="C74" s="117"/>
      <c r="D74" s="117"/>
      <c r="E74" s="117"/>
      <c r="F74" s="117"/>
      <c r="G74" s="117"/>
      <c r="H74" s="117"/>
      <c r="I74" s="117"/>
      <c r="J74" s="113">
        <f>SUM(C74:I74)</f>
        <v>0</v>
      </c>
      <c r="L74" s="112" t="s">
        <v>175</v>
      </c>
    </row>
    <row r="75" spans="1:12" s="92" customFormat="1">
      <c r="A75" s="15">
        <v>68</v>
      </c>
      <c r="B75" s="16" t="s">
        <v>26</v>
      </c>
      <c r="C75" s="117"/>
      <c r="D75" s="117"/>
      <c r="E75" s="117"/>
      <c r="F75" s="117"/>
      <c r="G75" s="117"/>
      <c r="H75" s="117"/>
      <c r="I75" s="117"/>
      <c r="J75" s="113">
        <f>SUM(C75:I75)</f>
        <v>0</v>
      </c>
      <c r="L75" s="112" t="s">
        <v>175</v>
      </c>
    </row>
    <row r="76" spans="1:12" s="95" customFormat="1">
      <c r="A76" s="15">
        <v>69</v>
      </c>
      <c r="B76" s="16" t="s">
        <v>27</v>
      </c>
      <c r="C76" s="117"/>
      <c r="D76" s="117"/>
      <c r="E76" s="117"/>
      <c r="F76" s="117">
        <v>1</v>
      </c>
      <c r="G76" s="117"/>
      <c r="H76" s="117"/>
      <c r="I76" s="117"/>
      <c r="J76" s="113">
        <f>SUM(C76:I76)</f>
        <v>1</v>
      </c>
      <c r="L76" s="112" t="s">
        <v>175</v>
      </c>
    </row>
    <row r="77" spans="1:12" s="92" customFormat="1" ht="25.5">
      <c r="A77" s="15">
        <v>70</v>
      </c>
      <c r="B77" s="16" t="s">
        <v>28</v>
      </c>
      <c r="C77" s="117"/>
      <c r="D77" s="117"/>
      <c r="E77" s="117"/>
      <c r="F77" s="117"/>
      <c r="G77" s="117"/>
      <c r="H77" s="117"/>
      <c r="I77" s="117"/>
      <c r="J77" s="113">
        <f>SUM(C77:I77)</f>
        <v>0</v>
      </c>
      <c r="L77" s="112" t="s">
        <v>175</v>
      </c>
    </row>
    <row r="78" spans="1:12" s="95" customFormat="1" ht="14.25" customHeight="1">
      <c r="A78" s="385" t="s">
        <v>29</v>
      </c>
      <c r="B78" s="386"/>
      <c r="C78" s="101"/>
      <c r="D78" s="101"/>
      <c r="E78" s="101"/>
      <c r="F78" s="101"/>
      <c r="G78" s="101"/>
      <c r="H78" s="101"/>
      <c r="I78" s="101"/>
      <c r="J78" s="100"/>
    </row>
    <row r="79" spans="1:12" s="92" customFormat="1">
      <c r="A79" s="17">
        <v>71</v>
      </c>
      <c r="B79" s="18" t="s">
        <v>30</v>
      </c>
      <c r="C79" s="103">
        <v>706</v>
      </c>
      <c r="D79" s="103">
        <v>375</v>
      </c>
      <c r="E79" s="103">
        <v>902</v>
      </c>
      <c r="F79" s="103">
        <v>455</v>
      </c>
      <c r="G79" s="103">
        <v>102</v>
      </c>
      <c r="H79" s="103">
        <v>330</v>
      </c>
      <c r="I79" s="103" t="s">
        <v>146</v>
      </c>
      <c r="J79" s="102">
        <f t="shared" ref="J79:J88" si="9">SUM(C79:I79)</f>
        <v>2870</v>
      </c>
    </row>
    <row r="80" spans="1:12" s="95" customFormat="1">
      <c r="A80" s="15">
        <v>72</v>
      </c>
      <c r="B80" s="16" t="s">
        <v>31</v>
      </c>
      <c r="C80" s="117">
        <v>297</v>
      </c>
      <c r="D80" s="117"/>
      <c r="E80" s="117"/>
      <c r="F80" s="117">
        <v>237</v>
      </c>
      <c r="G80" s="117">
        <v>59</v>
      </c>
      <c r="H80" s="117">
        <v>239</v>
      </c>
      <c r="I80" s="123" t="s">
        <v>146</v>
      </c>
      <c r="J80" s="122">
        <f t="shared" si="9"/>
        <v>832</v>
      </c>
      <c r="L80" s="112" t="s">
        <v>175</v>
      </c>
    </row>
    <row r="81" spans="1:12" s="92" customFormat="1">
      <c r="A81" s="15">
        <v>73</v>
      </c>
      <c r="B81" s="16" t="s">
        <v>32</v>
      </c>
      <c r="C81" s="117"/>
      <c r="D81" s="117"/>
      <c r="E81" s="117"/>
      <c r="F81" s="117">
        <v>186</v>
      </c>
      <c r="G81" s="117">
        <v>24</v>
      </c>
      <c r="H81" s="117">
        <v>239</v>
      </c>
      <c r="I81" s="123" t="s">
        <v>146</v>
      </c>
      <c r="J81" s="122">
        <f t="shared" si="9"/>
        <v>449</v>
      </c>
      <c r="L81" s="112" t="s">
        <v>175</v>
      </c>
    </row>
    <row r="82" spans="1:12" s="95" customFormat="1">
      <c r="A82" s="15">
        <v>74</v>
      </c>
      <c r="B82" s="16" t="s">
        <v>33</v>
      </c>
      <c r="C82" s="117"/>
      <c r="D82" s="117"/>
      <c r="E82" s="117"/>
      <c r="F82" s="117">
        <v>10</v>
      </c>
      <c r="G82" s="117">
        <v>4</v>
      </c>
      <c r="H82" s="117">
        <v>26</v>
      </c>
      <c r="I82" s="117"/>
      <c r="J82" s="122">
        <f t="shared" si="9"/>
        <v>40</v>
      </c>
      <c r="L82" s="112" t="s">
        <v>175</v>
      </c>
    </row>
    <row r="83" spans="1:12" s="92" customFormat="1">
      <c r="A83" s="15">
        <v>75</v>
      </c>
      <c r="B83" s="16" t="s">
        <v>34</v>
      </c>
      <c r="C83" s="117"/>
      <c r="D83" s="117"/>
      <c r="E83" s="117"/>
      <c r="F83" s="117">
        <v>1</v>
      </c>
      <c r="G83" s="117">
        <v>1</v>
      </c>
      <c r="H83" s="117">
        <v>15</v>
      </c>
      <c r="I83" s="117" t="s">
        <v>146</v>
      </c>
      <c r="J83" s="122">
        <f t="shared" si="9"/>
        <v>17</v>
      </c>
      <c r="L83" s="112" t="s">
        <v>175</v>
      </c>
    </row>
    <row r="84" spans="1:12" s="95" customFormat="1">
      <c r="A84" s="15">
        <v>76</v>
      </c>
      <c r="B84" s="16" t="s">
        <v>35</v>
      </c>
      <c r="C84" s="117"/>
      <c r="D84" s="117"/>
      <c r="E84" s="117"/>
      <c r="F84" s="117">
        <v>0</v>
      </c>
      <c r="G84" s="117"/>
      <c r="H84" s="117"/>
      <c r="I84" s="117"/>
      <c r="J84" s="122">
        <f t="shared" si="9"/>
        <v>0</v>
      </c>
      <c r="L84" s="112" t="s">
        <v>175</v>
      </c>
    </row>
    <row r="85" spans="1:12" s="92" customFormat="1">
      <c r="A85" s="15">
        <v>77</v>
      </c>
      <c r="B85" s="16" t="s">
        <v>36</v>
      </c>
      <c r="C85" s="117"/>
      <c r="D85" s="117"/>
      <c r="E85" s="117"/>
      <c r="F85" s="117">
        <v>0</v>
      </c>
      <c r="G85" s="117">
        <v>1</v>
      </c>
      <c r="H85" s="117">
        <v>2</v>
      </c>
      <c r="I85" s="117"/>
      <c r="J85" s="122">
        <f t="shared" si="9"/>
        <v>3</v>
      </c>
      <c r="L85" s="112" t="s">
        <v>175</v>
      </c>
    </row>
    <row r="86" spans="1:12" s="95" customFormat="1">
      <c r="A86" s="15">
        <v>78</v>
      </c>
      <c r="B86" s="16" t="s">
        <v>37</v>
      </c>
      <c r="C86" s="117"/>
      <c r="D86" s="117"/>
      <c r="E86" s="117"/>
      <c r="F86" s="117">
        <v>1</v>
      </c>
      <c r="G86" s="117"/>
      <c r="H86" s="117"/>
      <c r="I86" s="117"/>
      <c r="J86" s="122">
        <f t="shared" si="9"/>
        <v>1</v>
      </c>
      <c r="L86" s="112" t="s">
        <v>175</v>
      </c>
    </row>
    <row r="87" spans="1:12" s="92" customFormat="1">
      <c r="A87" s="15">
        <v>79</v>
      </c>
      <c r="B87" s="16" t="s">
        <v>38</v>
      </c>
      <c r="C87" s="117"/>
      <c r="D87" s="117"/>
      <c r="E87" s="117"/>
      <c r="F87" s="117">
        <v>2</v>
      </c>
      <c r="G87" s="117"/>
      <c r="H87" s="117"/>
      <c r="I87" s="117"/>
      <c r="J87" s="122">
        <f t="shared" si="9"/>
        <v>2</v>
      </c>
      <c r="L87" s="112" t="s">
        <v>175</v>
      </c>
    </row>
    <row r="88" spans="1:12" s="95" customFormat="1" ht="25.5">
      <c r="A88" s="15">
        <v>80</v>
      </c>
      <c r="B88" s="16" t="s">
        <v>39</v>
      </c>
      <c r="C88" s="117"/>
      <c r="D88" s="117"/>
      <c r="E88" s="117"/>
      <c r="F88" s="117" t="s">
        <v>146</v>
      </c>
      <c r="G88" s="117"/>
      <c r="H88" s="117">
        <v>0</v>
      </c>
      <c r="I88" s="117"/>
      <c r="J88" s="122">
        <f t="shared" si="9"/>
        <v>0</v>
      </c>
      <c r="L88" s="112" t="s">
        <v>175</v>
      </c>
    </row>
    <row r="89" spans="1:12" s="92" customFormat="1" ht="25.5">
      <c r="A89" s="17">
        <v>81</v>
      </c>
      <c r="B89" s="18" t="s">
        <v>40</v>
      </c>
      <c r="C89" s="94">
        <v>4.51</v>
      </c>
      <c r="D89" s="94" t="s">
        <v>146</v>
      </c>
      <c r="E89" s="94" t="s">
        <v>146</v>
      </c>
      <c r="F89" s="94" t="s">
        <v>146</v>
      </c>
      <c r="G89" s="94" t="s">
        <v>146</v>
      </c>
      <c r="H89" s="94">
        <v>4.34</v>
      </c>
      <c r="I89" s="94"/>
      <c r="J89" s="121" t="s">
        <v>146</v>
      </c>
    </row>
    <row r="90" spans="1:12" s="95" customFormat="1" ht="14.25" customHeight="1">
      <c r="A90" s="385" t="s">
        <v>41</v>
      </c>
      <c r="B90" s="386"/>
      <c r="C90" s="101"/>
      <c r="D90" s="101"/>
      <c r="E90" s="101"/>
      <c r="F90" s="101"/>
      <c r="G90" s="101"/>
      <c r="H90" s="101"/>
      <c r="I90" s="101"/>
      <c r="J90" s="100"/>
    </row>
    <row r="91" spans="1:12" s="92" customFormat="1">
      <c r="A91" s="15">
        <v>82</v>
      </c>
      <c r="B91" s="16" t="s">
        <v>42</v>
      </c>
      <c r="C91" s="117"/>
      <c r="D91" s="117"/>
      <c r="E91" s="117">
        <v>10</v>
      </c>
      <c r="F91" s="117">
        <v>1</v>
      </c>
      <c r="G91" s="117"/>
      <c r="H91" s="117"/>
      <c r="I91" s="117"/>
      <c r="J91" s="113">
        <f t="shared" ref="J91:J106" si="10">SUM(C91:I91)</f>
        <v>11</v>
      </c>
      <c r="L91" s="112" t="s">
        <v>175</v>
      </c>
    </row>
    <row r="92" spans="1:12" s="95" customFormat="1">
      <c r="A92" s="15">
        <v>83</v>
      </c>
      <c r="B92" s="16" t="s">
        <v>43</v>
      </c>
      <c r="C92" s="117"/>
      <c r="D92" s="117"/>
      <c r="E92" s="117"/>
      <c r="F92" s="117"/>
      <c r="G92" s="117"/>
      <c r="H92" s="117"/>
      <c r="I92" s="117"/>
      <c r="J92" s="113">
        <f t="shared" si="10"/>
        <v>0</v>
      </c>
      <c r="L92" s="112" t="s">
        <v>175</v>
      </c>
    </row>
    <row r="93" spans="1:12" s="92" customFormat="1">
      <c r="A93" s="15">
        <v>84</v>
      </c>
      <c r="B93" s="16" t="s">
        <v>44</v>
      </c>
      <c r="C93" s="117"/>
      <c r="D93" s="117"/>
      <c r="E93" s="117"/>
      <c r="F93" s="117"/>
      <c r="G93" s="117"/>
      <c r="H93" s="117"/>
      <c r="I93" s="117"/>
      <c r="J93" s="113">
        <f t="shared" si="10"/>
        <v>0</v>
      </c>
      <c r="L93" s="112" t="s">
        <v>175</v>
      </c>
    </row>
    <row r="94" spans="1:12" s="95" customFormat="1" ht="63.75">
      <c r="A94" s="15">
        <v>85</v>
      </c>
      <c r="B94" s="16" t="s">
        <v>45</v>
      </c>
      <c r="C94" s="117"/>
      <c r="D94" s="117"/>
      <c r="E94" s="117">
        <v>5</v>
      </c>
      <c r="F94" s="117"/>
      <c r="G94" s="117"/>
      <c r="H94" s="117"/>
      <c r="I94" s="117"/>
      <c r="J94" s="113">
        <f t="shared" si="10"/>
        <v>5</v>
      </c>
      <c r="L94" s="112" t="s">
        <v>175</v>
      </c>
    </row>
    <row r="95" spans="1:12" s="92" customFormat="1">
      <c r="A95" s="15">
        <v>86</v>
      </c>
      <c r="B95" s="16" t="s">
        <v>46</v>
      </c>
      <c r="C95" s="117"/>
      <c r="D95" s="117"/>
      <c r="E95" s="117"/>
      <c r="F95" s="117"/>
      <c r="G95" s="117"/>
      <c r="H95" s="117"/>
      <c r="I95" s="117"/>
      <c r="J95" s="113">
        <f t="shared" si="10"/>
        <v>0</v>
      </c>
      <c r="L95" s="112" t="s">
        <v>175</v>
      </c>
    </row>
    <row r="96" spans="1:12" s="95" customFormat="1">
      <c r="A96" s="15">
        <v>87</v>
      </c>
      <c r="B96" s="16" t="s">
        <v>47</v>
      </c>
      <c r="C96" s="117"/>
      <c r="D96" s="117"/>
      <c r="E96" s="117"/>
      <c r="F96" s="117"/>
      <c r="G96" s="117"/>
      <c r="H96" s="117"/>
      <c r="I96" s="117"/>
      <c r="J96" s="113">
        <f t="shared" si="10"/>
        <v>0</v>
      </c>
      <c r="L96" s="112" t="s">
        <v>175</v>
      </c>
    </row>
    <row r="97" spans="1:12" s="92" customFormat="1" ht="63.75">
      <c r="A97" s="15">
        <v>88</v>
      </c>
      <c r="B97" s="16" t="s">
        <v>48</v>
      </c>
      <c r="C97" s="117"/>
      <c r="D97" s="117"/>
      <c r="E97" s="117">
        <v>5</v>
      </c>
      <c r="F97" s="117"/>
      <c r="G97" s="117"/>
      <c r="H97" s="117"/>
      <c r="I97" s="117"/>
      <c r="J97" s="113">
        <f t="shared" si="10"/>
        <v>5</v>
      </c>
      <c r="L97" s="112" t="s">
        <v>175</v>
      </c>
    </row>
    <row r="98" spans="1:12" s="95" customFormat="1" ht="38.25">
      <c r="A98" s="15">
        <v>89</v>
      </c>
      <c r="B98" s="16" t="s">
        <v>49</v>
      </c>
      <c r="C98" s="117"/>
      <c r="D98" s="117"/>
      <c r="E98" s="117"/>
      <c r="F98" s="117">
        <v>1</v>
      </c>
      <c r="G98" s="117"/>
      <c r="H98" s="117"/>
      <c r="I98" s="117"/>
      <c r="J98" s="113">
        <f t="shared" si="10"/>
        <v>1</v>
      </c>
      <c r="L98" s="112" t="s">
        <v>175</v>
      </c>
    </row>
    <row r="99" spans="1:12" s="92" customFormat="1">
      <c r="A99" s="15">
        <v>90</v>
      </c>
      <c r="B99" s="16" t="s">
        <v>50</v>
      </c>
      <c r="C99" s="117"/>
      <c r="D99" s="117"/>
      <c r="E99" s="117"/>
      <c r="F99" s="117"/>
      <c r="G99" s="117"/>
      <c r="H99" s="117"/>
      <c r="I99" s="117"/>
      <c r="J99" s="113">
        <f t="shared" si="10"/>
        <v>0</v>
      </c>
      <c r="L99" s="112" t="s">
        <v>175</v>
      </c>
    </row>
    <row r="100" spans="1:12" s="95" customFormat="1" ht="25.5">
      <c r="A100" s="15">
        <v>91</v>
      </c>
      <c r="B100" s="16" t="s">
        <v>51</v>
      </c>
      <c r="C100" s="117"/>
      <c r="D100" s="117"/>
      <c r="E100" s="117"/>
      <c r="F100" s="117"/>
      <c r="G100" s="117"/>
      <c r="H100" s="117"/>
      <c r="I100" s="117"/>
      <c r="J100" s="113">
        <f t="shared" si="10"/>
        <v>0</v>
      </c>
      <c r="L100" s="112" t="s">
        <v>175</v>
      </c>
    </row>
    <row r="101" spans="1:12" s="92" customFormat="1">
      <c r="A101" s="15">
        <v>92</v>
      </c>
      <c r="B101" s="16" t="s">
        <v>52</v>
      </c>
      <c r="C101" s="117"/>
      <c r="D101" s="117"/>
      <c r="E101" s="117"/>
      <c r="F101" s="117"/>
      <c r="G101" s="117"/>
      <c r="H101" s="117"/>
      <c r="I101" s="117"/>
      <c r="J101" s="113">
        <f t="shared" si="10"/>
        <v>0</v>
      </c>
      <c r="L101" s="112" t="s">
        <v>175</v>
      </c>
    </row>
    <row r="102" spans="1:12" s="95" customFormat="1">
      <c r="A102" s="15">
        <v>93</v>
      </c>
      <c r="B102" s="16" t="s">
        <v>53</v>
      </c>
      <c r="C102" s="117"/>
      <c r="D102" s="117"/>
      <c r="E102" s="117"/>
      <c r="F102" s="117"/>
      <c r="G102" s="117"/>
      <c r="H102" s="117"/>
      <c r="I102" s="117"/>
      <c r="J102" s="113">
        <f t="shared" si="10"/>
        <v>0</v>
      </c>
      <c r="L102" s="112" t="s">
        <v>175</v>
      </c>
    </row>
    <row r="103" spans="1:12" s="92" customFormat="1">
      <c r="A103" s="15">
        <v>94</v>
      </c>
      <c r="B103" s="16" t="s">
        <v>54</v>
      </c>
      <c r="C103" s="117"/>
      <c r="D103" s="117"/>
      <c r="E103" s="117"/>
      <c r="F103" s="117"/>
      <c r="G103" s="117"/>
      <c r="H103" s="117"/>
      <c r="I103" s="117"/>
      <c r="J103" s="113">
        <f t="shared" si="10"/>
        <v>0</v>
      </c>
      <c r="L103" s="112" t="s">
        <v>175</v>
      </c>
    </row>
    <row r="104" spans="1:12" s="95" customFormat="1">
      <c r="A104" s="15">
        <v>95</v>
      </c>
      <c r="B104" s="16" t="s">
        <v>55</v>
      </c>
      <c r="C104" s="117"/>
      <c r="D104" s="117"/>
      <c r="E104" s="117"/>
      <c r="F104" s="117"/>
      <c r="G104" s="117"/>
      <c r="H104" s="117"/>
      <c r="I104" s="117"/>
      <c r="J104" s="113">
        <f t="shared" si="10"/>
        <v>0</v>
      </c>
      <c r="L104" s="112" t="s">
        <v>175</v>
      </c>
    </row>
    <row r="105" spans="1:12" s="92" customFormat="1">
      <c r="A105" s="15">
        <v>96</v>
      </c>
      <c r="B105" s="16" t="s">
        <v>56</v>
      </c>
      <c r="C105" s="117"/>
      <c r="D105" s="117"/>
      <c r="E105" s="117"/>
      <c r="F105" s="117"/>
      <c r="G105" s="117"/>
      <c r="H105" s="117"/>
      <c r="I105" s="117"/>
      <c r="J105" s="113">
        <f t="shared" si="10"/>
        <v>0</v>
      </c>
      <c r="L105" s="112" t="s">
        <v>175</v>
      </c>
    </row>
    <row r="106" spans="1:12" s="95" customFormat="1">
      <c r="A106" s="116">
        <v>97</v>
      </c>
      <c r="B106" s="115" t="s">
        <v>57</v>
      </c>
      <c r="C106" s="114">
        <v>396</v>
      </c>
      <c r="D106" s="114">
        <v>13</v>
      </c>
      <c r="E106" s="114">
        <v>55</v>
      </c>
      <c r="F106" s="114">
        <v>1</v>
      </c>
      <c r="G106" s="114">
        <v>0</v>
      </c>
      <c r="H106" s="114">
        <v>0</v>
      </c>
      <c r="I106" s="114"/>
      <c r="J106" s="120">
        <f t="shared" si="10"/>
        <v>465</v>
      </c>
      <c r="L106" s="112" t="s">
        <v>175</v>
      </c>
    </row>
    <row r="107" spans="1:12" s="92" customFormat="1" ht="14.25" customHeight="1">
      <c r="A107" s="387" t="s">
        <v>58</v>
      </c>
      <c r="B107" s="388"/>
      <c r="C107" s="119"/>
      <c r="D107" s="119"/>
      <c r="E107" s="119"/>
      <c r="F107" s="119"/>
      <c r="G107" s="119"/>
      <c r="H107" s="119"/>
      <c r="I107" s="119"/>
      <c r="J107" s="118"/>
    </row>
    <row r="108" spans="1:12" s="95" customFormat="1">
      <c r="A108" s="15">
        <v>98</v>
      </c>
      <c r="B108" s="16" t="s">
        <v>59</v>
      </c>
      <c r="C108" s="117"/>
      <c r="D108" s="117"/>
      <c r="E108" s="117"/>
      <c r="F108" s="117">
        <v>3</v>
      </c>
      <c r="G108" s="117"/>
      <c r="H108" s="117"/>
      <c r="I108" s="117"/>
      <c r="J108" s="113">
        <f t="shared" ref="J108:J122" si="11">SUM(C108:I108)</f>
        <v>3</v>
      </c>
      <c r="L108" s="112" t="s">
        <v>175</v>
      </c>
    </row>
    <row r="109" spans="1:12" s="92" customFormat="1">
      <c r="A109" s="15">
        <v>99</v>
      </c>
      <c r="B109" s="16" t="s">
        <v>60</v>
      </c>
      <c r="C109" s="117"/>
      <c r="D109" s="117"/>
      <c r="E109" s="117"/>
      <c r="F109" s="117"/>
      <c r="G109" s="117"/>
      <c r="H109" s="117"/>
      <c r="I109" s="117"/>
      <c r="J109" s="113">
        <f t="shared" si="11"/>
        <v>0</v>
      </c>
      <c r="L109" s="112" t="s">
        <v>175</v>
      </c>
    </row>
    <row r="110" spans="1:12" s="95" customFormat="1" ht="63.75">
      <c r="A110" s="15">
        <v>100</v>
      </c>
      <c r="B110" s="16" t="s">
        <v>61</v>
      </c>
      <c r="C110" s="117"/>
      <c r="D110" s="117"/>
      <c r="E110" s="117"/>
      <c r="F110" s="117"/>
      <c r="G110" s="117"/>
      <c r="H110" s="117"/>
      <c r="I110" s="117"/>
      <c r="J110" s="113">
        <f t="shared" si="11"/>
        <v>0</v>
      </c>
      <c r="L110" s="112" t="s">
        <v>175</v>
      </c>
    </row>
    <row r="111" spans="1:12" s="92" customFormat="1">
      <c r="A111" s="15">
        <v>101</v>
      </c>
      <c r="B111" s="16" t="s">
        <v>46</v>
      </c>
      <c r="C111" s="117"/>
      <c r="D111" s="117"/>
      <c r="E111" s="117"/>
      <c r="F111" s="117"/>
      <c r="G111" s="117"/>
      <c r="H111" s="117"/>
      <c r="I111" s="117"/>
      <c r="J111" s="113">
        <f t="shared" si="11"/>
        <v>0</v>
      </c>
      <c r="L111" s="112" t="s">
        <v>175</v>
      </c>
    </row>
    <row r="112" spans="1:12" s="95" customFormat="1">
      <c r="A112" s="15">
        <v>102</v>
      </c>
      <c r="B112" s="16" t="s">
        <v>47</v>
      </c>
      <c r="C112" s="117"/>
      <c r="D112" s="117"/>
      <c r="E112" s="117"/>
      <c r="F112" s="117"/>
      <c r="G112" s="117"/>
      <c r="H112" s="117"/>
      <c r="I112" s="117"/>
      <c r="J112" s="113">
        <f t="shared" si="11"/>
        <v>0</v>
      </c>
      <c r="L112" s="112" t="s">
        <v>175</v>
      </c>
    </row>
    <row r="113" spans="1:12" s="92" customFormat="1" ht="63.75">
      <c r="A113" s="15">
        <v>103</v>
      </c>
      <c r="B113" s="16" t="s">
        <v>48</v>
      </c>
      <c r="C113" s="117"/>
      <c r="D113" s="117"/>
      <c r="E113" s="117"/>
      <c r="F113" s="117"/>
      <c r="G113" s="117"/>
      <c r="H113" s="117"/>
      <c r="I113" s="117"/>
      <c r="J113" s="113">
        <f t="shared" si="11"/>
        <v>0</v>
      </c>
      <c r="L113" s="112" t="s">
        <v>175</v>
      </c>
    </row>
    <row r="114" spans="1:12" s="95" customFormat="1" ht="38.25">
      <c r="A114" s="15">
        <v>104</v>
      </c>
      <c r="B114" s="16" t="s">
        <v>49</v>
      </c>
      <c r="C114" s="117"/>
      <c r="D114" s="117"/>
      <c r="E114" s="117"/>
      <c r="F114" s="117">
        <v>3</v>
      </c>
      <c r="G114" s="117"/>
      <c r="H114" s="117"/>
      <c r="I114" s="117"/>
      <c r="J114" s="113">
        <f t="shared" si="11"/>
        <v>3</v>
      </c>
      <c r="L114" s="112" t="s">
        <v>175</v>
      </c>
    </row>
    <row r="115" spans="1:12" s="92" customFormat="1">
      <c r="A115" s="15">
        <v>105</v>
      </c>
      <c r="B115" s="16" t="s">
        <v>50</v>
      </c>
      <c r="C115" s="117"/>
      <c r="D115" s="117"/>
      <c r="E115" s="117"/>
      <c r="F115" s="117"/>
      <c r="G115" s="117"/>
      <c r="H115" s="117"/>
      <c r="I115" s="117"/>
      <c r="J115" s="113">
        <f t="shared" si="11"/>
        <v>0</v>
      </c>
      <c r="L115" s="112" t="s">
        <v>175</v>
      </c>
    </row>
    <row r="116" spans="1:12" s="95" customFormat="1" ht="25.5">
      <c r="A116" s="15">
        <v>106</v>
      </c>
      <c r="B116" s="16" t="s">
        <v>51</v>
      </c>
      <c r="C116" s="117"/>
      <c r="D116" s="117"/>
      <c r="E116" s="117"/>
      <c r="F116" s="117"/>
      <c r="G116" s="117"/>
      <c r="H116" s="117"/>
      <c r="I116" s="117"/>
      <c r="J116" s="113">
        <f t="shared" si="11"/>
        <v>0</v>
      </c>
      <c r="L116" s="112" t="s">
        <v>175</v>
      </c>
    </row>
    <row r="117" spans="1:12" s="92" customFormat="1">
      <c r="A117" s="15">
        <v>107</v>
      </c>
      <c r="B117" s="16" t="s">
        <v>52</v>
      </c>
      <c r="C117" s="117"/>
      <c r="D117" s="117"/>
      <c r="E117" s="117"/>
      <c r="F117" s="117"/>
      <c r="G117" s="117"/>
      <c r="H117" s="117"/>
      <c r="I117" s="117"/>
      <c r="J117" s="113">
        <f t="shared" si="11"/>
        <v>0</v>
      </c>
      <c r="L117" s="112" t="s">
        <v>175</v>
      </c>
    </row>
    <row r="118" spans="1:12" s="95" customFormat="1">
      <c r="A118" s="15">
        <v>108</v>
      </c>
      <c r="B118" s="16" t="s">
        <v>53</v>
      </c>
      <c r="C118" s="117"/>
      <c r="D118" s="117"/>
      <c r="E118" s="117"/>
      <c r="F118" s="117"/>
      <c r="G118" s="117"/>
      <c r="H118" s="117"/>
      <c r="I118" s="117"/>
      <c r="J118" s="113">
        <f t="shared" si="11"/>
        <v>0</v>
      </c>
      <c r="L118" s="112" t="s">
        <v>175</v>
      </c>
    </row>
    <row r="119" spans="1:12" s="92" customFormat="1">
      <c r="A119" s="15">
        <v>109</v>
      </c>
      <c r="B119" s="16" t="s">
        <v>54</v>
      </c>
      <c r="C119" s="117"/>
      <c r="D119" s="117"/>
      <c r="E119" s="117"/>
      <c r="F119" s="117"/>
      <c r="G119" s="117"/>
      <c r="H119" s="117"/>
      <c r="I119" s="117"/>
      <c r="J119" s="113">
        <f t="shared" si="11"/>
        <v>0</v>
      </c>
      <c r="L119" s="112" t="s">
        <v>175</v>
      </c>
    </row>
    <row r="120" spans="1:12" s="95" customFormat="1">
      <c r="A120" s="15">
        <v>110</v>
      </c>
      <c r="B120" s="16" t="s">
        <v>55</v>
      </c>
      <c r="C120" s="117"/>
      <c r="D120" s="117"/>
      <c r="E120" s="117"/>
      <c r="F120" s="117"/>
      <c r="G120" s="117"/>
      <c r="H120" s="117"/>
      <c r="I120" s="117"/>
      <c r="J120" s="113">
        <f t="shared" si="11"/>
        <v>0</v>
      </c>
      <c r="L120" s="112" t="s">
        <v>175</v>
      </c>
    </row>
    <row r="121" spans="1:12" s="92" customFormat="1">
      <c r="A121" s="15">
        <v>111</v>
      </c>
      <c r="B121" s="16" t="s">
        <v>56</v>
      </c>
      <c r="C121" s="117"/>
      <c r="D121" s="117"/>
      <c r="E121" s="117"/>
      <c r="F121" s="117"/>
      <c r="G121" s="117"/>
      <c r="H121" s="117"/>
      <c r="I121" s="117"/>
      <c r="J121" s="113">
        <f t="shared" si="11"/>
        <v>0</v>
      </c>
      <c r="L121" s="112" t="s">
        <v>175</v>
      </c>
    </row>
    <row r="122" spans="1:12" s="95" customFormat="1">
      <c r="A122" s="116">
        <v>112</v>
      </c>
      <c r="B122" s="115" t="s">
        <v>62</v>
      </c>
      <c r="C122" s="114">
        <v>37</v>
      </c>
      <c r="D122" s="114"/>
      <c r="E122" s="114"/>
      <c r="F122" s="114"/>
      <c r="G122" s="114"/>
      <c r="H122" s="114"/>
      <c r="I122" s="114"/>
      <c r="J122" s="113">
        <f t="shared" si="11"/>
        <v>37</v>
      </c>
      <c r="L122" s="112" t="s">
        <v>175</v>
      </c>
    </row>
    <row r="123" spans="1:12" s="92" customFormat="1" ht="14.25" customHeight="1">
      <c r="A123" s="389" t="s">
        <v>174</v>
      </c>
      <c r="B123" s="390"/>
      <c r="C123" s="107"/>
      <c r="D123" s="107"/>
      <c r="E123" s="107"/>
      <c r="F123" s="107"/>
      <c r="G123" s="107"/>
      <c r="H123" s="107"/>
      <c r="I123" s="107"/>
      <c r="J123" s="106"/>
    </row>
    <row r="124" spans="1:12" s="95" customFormat="1">
      <c r="A124" s="99">
        <v>113</v>
      </c>
      <c r="B124" s="98" t="s">
        <v>173</v>
      </c>
      <c r="C124" s="111">
        <f t="shared" ref="C124:H124" si="12">SUM(C125:C130)</f>
        <v>3433.75</v>
      </c>
      <c r="D124" s="111">
        <f t="shared" si="12"/>
        <v>1674.3</v>
      </c>
      <c r="E124" s="111">
        <f t="shared" si="12"/>
        <v>2493.27</v>
      </c>
      <c r="F124" s="111">
        <f t="shared" si="12"/>
        <v>1402.21</v>
      </c>
      <c r="G124" s="111">
        <f t="shared" si="12"/>
        <v>818.44</v>
      </c>
      <c r="H124" s="111">
        <f t="shared" si="12"/>
        <v>1036.6600000000001</v>
      </c>
      <c r="I124" s="111"/>
      <c r="J124" s="110">
        <f>SUM(J125:J130)</f>
        <v>10858.63</v>
      </c>
    </row>
    <row r="125" spans="1:12" s="92" customFormat="1">
      <c r="A125" s="17">
        <v>114</v>
      </c>
      <c r="B125" s="18" t="s">
        <v>172</v>
      </c>
      <c r="C125" s="111"/>
      <c r="D125" s="111"/>
      <c r="E125" s="111"/>
      <c r="F125" s="111"/>
      <c r="G125" s="111"/>
      <c r="H125" s="111"/>
      <c r="I125" s="111"/>
      <c r="J125" s="110"/>
    </row>
    <row r="126" spans="1:12" s="95" customFormat="1">
      <c r="A126" s="99">
        <v>115</v>
      </c>
      <c r="B126" s="98" t="s">
        <v>171</v>
      </c>
      <c r="C126" s="109">
        <v>3424.75</v>
      </c>
      <c r="D126" s="109">
        <v>1674.3</v>
      </c>
      <c r="E126" s="109">
        <v>2493.27</v>
      </c>
      <c r="F126" s="109">
        <v>1380.8</v>
      </c>
      <c r="G126" s="109">
        <v>818.44</v>
      </c>
      <c r="H126" s="109">
        <v>1036.6600000000001</v>
      </c>
      <c r="I126" s="109"/>
      <c r="J126" s="108">
        <f>SUM(C126:I126)</f>
        <v>10828.22</v>
      </c>
    </row>
    <row r="127" spans="1:12" s="92" customFormat="1">
      <c r="A127" s="17">
        <v>116</v>
      </c>
      <c r="B127" s="18" t="s">
        <v>170</v>
      </c>
      <c r="C127" s="111"/>
      <c r="D127" s="111"/>
      <c r="E127" s="111"/>
      <c r="F127" s="111"/>
      <c r="G127" s="111"/>
      <c r="H127" s="111"/>
      <c r="I127" s="111"/>
      <c r="J127" s="110"/>
    </row>
    <row r="128" spans="1:12" s="95" customFormat="1">
      <c r="A128" s="99">
        <v>117</v>
      </c>
      <c r="B128" s="98" t="s">
        <v>169</v>
      </c>
      <c r="C128" s="109"/>
      <c r="D128" s="109"/>
      <c r="E128" s="109"/>
      <c r="F128" s="109">
        <v>16.16</v>
      </c>
      <c r="G128" s="109"/>
      <c r="H128" s="109"/>
      <c r="I128" s="109"/>
      <c r="J128" s="108">
        <f>SUM(C128:I128)</f>
        <v>16.16</v>
      </c>
    </row>
    <row r="129" spans="1:10" s="92" customFormat="1">
      <c r="A129" s="17">
        <v>118</v>
      </c>
      <c r="B129" s="18" t="s">
        <v>168</v>
      </c>
      <c r="C129" s="111"/>
      <c r="D129" s="111"/>
      <c r="E129" s="111"/>
      <c r="F129" s="111"/>
      <c r="G129" s="111"/>
      <c r="H129" s="111"/>
      <c r="I129" s="111"/>
      <c r="J129" s="110"/>
    </row>
    <row r="130" spans="1:10" s="95" customFormat="1">
      <c r="A130" s="99">
        <v>119</v>
      </c>
      <c r="B130" s="98" t="s">
        <v>167</v>
      </c>
      <c r="C130" s="109">
        <v>9</v>
      </c>
      <c r="D130" s="109"/>
      <c r="E130" s="109"/>
      <c r="F130" s="109">
        <v>5.25</v>
      </c>
      <c r="G130" s="109"/>
      <c r="H130" s="109"/>
      <c r="I130" s="109"/>
      <c r="J130" s="108">
        <f>SUM(C130:I130)</f>
        <v>14.25</v>
      </c>
    </row>
    <row r="131" spans="1:10" s="92" customFormat="1" ht="14.25" customHeight="1">
      <c r="A131" s="389" t="s">
        <v>166</v>
      </c>
      <c r="B131" s="390"/>
      <c r="C131" s="107"/>
      <c r="D131" s="107"/>
      <c r="E131" s="107"/>
      <c r="F131" s="107"/>
      <c r="G131" s="107"/>
      <c r="H131" s="107"/>
      <c r="I131" s="107"/>
      <c r="J131" s="106"/>
    </row>
    <row r="132" spans="1:10" s="95" customFormat="1">
      <c r="A132" s="99">
        <v>120</v>
      </c>
      <c r="B132" s="98" t="s">
        <v>165</v>
      </c>
      <c r="C132" s="105">
        <f t="shared" ref="C132:J132" si="13">SUM(C133:C135)</f>
        <v>907030</v>
      </c>
      <c r="D132" s="105">
        <f t="shared" si="13"/>
        <v>614462</v>
      </c>
      <c r="E132" s="105">
        <f t="shared" si="13"/>
        <v>348493</v>
      </c>
      <c r="F132" s="105">
        <f t="shared" si="13"/>
        <v>2817039</v>
      </c>
      <c r="G132" s="105">
        <f t="shared" si="13"/>
        <v>945720</v>
      </c>
      <c r="H132" s="105">
        <f t="shared" si="13"/>
        <v>432000</v>
      </c>
      <c r="I132" s="105">
        <f t="shared" si="13"/>
        <v>467799</v>
      </c>
      <c r="J132" s="104">
        <f t="shared" si="13"/>
        <v>6532543</v>
      </c>
    </row>
    <row r="133" spans="1:10" s="92" customFormat="1">
      <c r="A133" s="17">
        <v>121</v>
      </c>
      <c r="B133" s="18" t="s">
        <v>133</v>
      </c>
      <c r="C133" s="103"/>
      <c r="D133" s="103"/>
      <c r="E133" s="103"/>
      <c r="F133" s="103">
        <v>2817039</v>
      </c>
      <c r="G133" s="103">
        <v>945720</v>
      </c>
      <c r="H133" s="103">
        <v>432000</v>
      </c>
      <c r="I133" s="103"/>
      <c r="J133" s="102">
        <f>SUM(C133:I133)</f>
        <v>4194759</v>
      </c>
    </row>
    <row r="134" spans="1:10" s="95" customFormat="1">
      <c r="A134" s="99">
        <v>122</v>
      </c>
      <c r="B134" s="98" t="s">
        <v>132</v>
      </c>
      <c r="C134" s="105"/>
      <c r="D134" s="105"/>
      <c r="E134" s="105"/>
      <c r="F134" s="105"/>
      <c r="G134" s="105"/>
      <c r="H134" s="105"/>
      <c r="I134" s="105"/>
      <c r="J134" s="104"/>
    </row>
    <row r="135" spans="1:10" s="92" customFormat="1">
      <c r="A135" s="17">
        <v>123</v>
      </c>
      <c r="B135" s="18" t="s">
        <v>131</v>
      </c>
      <c r="C135" s="103">
        <v>907030</v>
      </c>
      <c r="D135" s="103">
        <v>614462</v>
      </c>
      <c r="E135" s="103">
        <v>348493</v>
      </c>
      <c r="F135" s="103"/>
      <c r="G135" s="103"/>
      <c r="H135" s="103"/>
      <c r="I135" s="103">
        <v>467799</v>
      </c>
      <c r="J135" s="102">
        <f>SUM(C135:I135)</f>
        <v>2337784</v>
      </c>
    </row>
    <row r="136" spans="1:10" s="95" customFormat="1">
      <c r="A136" s="99">
        <v>124</v>
      </c>
      <c r="B136" s="98" t="s">
        <v>164</v>
      </c>
      <c r="C136" s="105">
        <f t="shared" ref="C136:H136" si="14">SUM(C137:C139)</f>
        <v>961111</v>
      </c>
      <c r="D136" s="105">
        <f t="shared" si="14"/>
        <v>992222</v>
      </c>
      <c r="E136" s="105">
        <f t="shared" si="14"/>
        <v>939722</v>
      </c>
      <c r="F136" s="105">
        <f t="shared" si="14"/>
        <v>626111</v>
      </c>
      <c r="G136" s="105">
        <f t="shared" si="14"/>
        <v>1886111</v>
      </c>
      <c r="H136" s="105">
        <f t="shared" si="14"/>
        <v>11111</v>
      </c>
      <c r="I136" s="105"/>
      <c r="J136" s="104">
        <f>SUM(J137:J139)</f>
        <v>5416388</v>
      </c>
    </row>
    <row r="137" spans="1:10" s="92" customFormat="1">
      <c r="A137" s="17">
        <v>125</v>
      </c>
      <c r="B137" s="18" t="s">
        <v>133</v>
      </c>
      <c r="C137" s="103"/>
      <c r="D137" s="103"/>
      <c r="E137" s="103"/>
      <c r="F137" s="103">
        <v>626111</v>
      </c>
      <c r="G137" s="103">
        <v>1886111</v>
      </c>
      <c r="H137" s="103">
        <v>11111</v>
      </c>
      <c r="I137" s="103"/>
      <c r="J137" s="102">
        <f>SUM(C137:I137)</f>
        <v>2523333</v>
      </c>
    </row>
    <row r="138" spans="1:10" s="95" customFormat="1">
      <c r="A138" s="99">
        <v>126</v>
      </c>
      <c r="B138" s="98" t="s">
        <v>132</v>
      </c>
      <c r="C138" s="105"/>
      <c r="D138" s="105"/>
      <c r="E138" s="105"/>
      <c r="F138" s="105"/>
      <c r="G138" s="105"/>
      <c r="H138" s="105"/>
      <c r="I138" s="105"/>
      <c r="J138" s="104"/>
    </row>
    <row r="139" spans="1:10" s="92" customFormat="1">
      <c r="A139" s="17">
        <v>127</v>
      </c>
      <c r="B139" s="18" t="s">
        <v>131</v>
      </c>
      <c r="C139" s="103">
        <v>961111</v>
      </c>
      <c r="D139" s="103">
        <v>992222</v>
      </c>
      <c r="E139" s="103">
        <v>939722</v>
      </c>
      <c r="F139" s="103"/>
      <c r="G139" s="103"/>
      <c r="H139" s="103"/>
      <c r="I139" s="103" t="s">
        <v>146</v>
      </c>
      <c r="J139" s="102">
        <f>SUM(C139:I139)</f>
        <v>2893055</v>
      </c>
    </row>
    <row r="140" spans="1:10" s="95" customFormat="1">
      <c r="A140" s="99">
        <v>128</v>
      </c>
      <c r="B140" s="98" t="s">
        <v>163</v>
      </c>
      <c r="C140" s="97">
        <f t="shared" ref="C140:H140" si="15">SUM(C141:C143)</f>
        <v>53</v>
      </c>
      <c r="D140" s="97">
        <f t="shared" si="15"/>
        <v>86</v>
      </c>
      <c r="E140" s="97">
        <f t="shared" si="15"/>
        <v>51</v>
      </c>
      <c r="F140" s="97">
        <f t="shared" si="15"/>
        <v>67.5</v>
      </c>
      <c r="G140" s="97">
        <f t="shared" si="15"/>
        <v>31</v>
      </c>
      <c r="H140" s="97">
        <f t="shared" si="15"/>
        <v>42</v>
      </c>
      <c r="I140" s="97" t="s">
        <v>146</v>
      </c>
      <c r="J140" s="96">
        <f>SUM(J141:J143)</f>
        <v>330.5</v>
      </c>
    </row>
    <row r="141" spans="1:10" s="92" customFormat="1">
      <c r="A141" s="17">
        <v>129</v>
      </c>
      <c r="B141" s="18" t="s">
        <v>133</v>
      </c>
      <c r="C141" s="94"/>
      <c r="D141" s="94"/>
      <c r="E141" s="94"/>
      <c r="F141" s="94">
        <v>67.5</v>
      </c>
      <c r="G141" s="94">
        <v>31</v>
      </c>
      <c r="H141" s="94">
        <v>42</v>
      </c>
      <c r="I141" s="94"/>
      <c r="J141" s="93">
        <f>SUM(C141:I141)</f>
        <v>140.5</v>
      </c>
    </row>
    <row r="142" spans="1:10" s="95" customFormat="1">
      <c r="A142" s="99">
        <v>130</v>
      </c>
      <c r="B142" s="98" t="s">
        <v>132</v>
      </c>
      <c r="C142" s="97"/>
      <c r="D142" s="97"/>
      <c r="E142" s="97"/>
      <c r="F142" s="97"/>
      <c r="G142" s="97"/>
      <c r="H142" s="97"/>
      <c r="I142" s="97"/>
      <c r="J142" s="96"/>
    </row>
    <row r="143" spans="1:10" s="92" customFormat="1">
      <c r="A143" s="17">
        <v>131</v>
      </c>
      <c r="B143" s="18" t="s">
        <v>131</v>
      </c>
      <c r="C143" s="94">
        <v>53</v>
      </c>
      <c r="D143" s="94">
        <v>86</v>
      </c>
      <c r="E143" s="94">
        <v>51</v>
      </c>
      <c r="F143" s="94"/>
      <c r="G143" s="94"/>
      <c r="H143" s="94"/>
      <c r="I143" s="94" t="s">
        <v>146</v>
      </c>
      <c r="J143" s="93">
        <f>SUM(C143:I143)</f>
        <v>190</v>
      </c>
    </row>
    <row r="144" spans="1:10" s="95" customFormat="1">
      <c r="A144" s="99">
        <v>132</v>
      </c>
      <c r="B144" s="98" t="s">
        <v>162</v>
      </c>
      <c r="C144" s="97" t="s">
        <v>146</v>
      </c>
      <c r="D144" s="97" t="s">
        <v>146</v>
      </c>
      <c r="E144" s="97" t="s">
        <v>146</v>
      </c>
      <c r="F144" s="97" t="s">
        <v>146</v>
      </c>
      <c r="G144" s="97" t="s">
        <v>146</v>
      </c>
      <c r="H144" s="97" t="s">
        <v>146</v>
      </c>
      <c r="I144" s="97">
        <f>SUM(I145:I147)</f>
        <v>10</v>
      </c>
      <c r="J144" s="96">
        <f>SUM(J145:J147)</f>
        <v>10</v>
      </c>
    </row>
    <row r="145" spans="1:10" s="92" customFormat="1">
      <c r="A145" s="17">
        <v>133</v>
      </c>
      <c r="B145" s="18" t="s">
        <v>133</v>
      </c>
      <c r="C145" s="94"/>
      <c r="D145" s="94"/>
      <c r="E145" s="94"/>
      <c r="F145" s="94"/>
      <c r="G145" s="94"/>
      <c r="H145" s="94"/>
      <c r="I145" s="94"/>
      <c r="J145" s="93"/>
    </row>
    <row r="146" spans="1:10" s="95" customFormat="1">
      <c r="A146" s="99">
        <v>134</v>
      </c>
      <c r="B146" s="98" t="s">
        <v>132</v>
      </c>
      <c r="C146" s="97"/>
      <c r="D146" s="97"/>
      <c r="E146" s="97"/>
      <c r="F146" s="97"/>
      <c r="G146" s="97"/>
      <c r="H146" s="97"/>
      <c r="I146" s="97"/>
      <c r="J146" s="96"/>
    </row>
    <row r="147" spans="1:10" s="92" customFormat="1">
      <c r="A147" s="17">
        <v>135</v>
      </c>
      <c r="B147" s="18" t="s">
        <v>131</v>
      </c>
      <c r="C147" s="94"/>
      <c r="D147" s="94"/>
      <c r="E147" s="94"/>
      <c r="F147" s="94"/>
      <c r="G147" s="94"/>
      <c r="H147" s="94"/>
      <c r="I147" s="94">
        <v>10</v>
      </c>
      <c r="J147" s="93">
        <f>SUM(C147:I147)</f>
        <v>10</v>
      </c>
    </row>
    <row r="148" spans="1:10" s="95" customFormat="1">
      <c r="A148" s="99">
        <v>136</v>
      </c>
      <c r="B148" s="98" t="s">
        <v>161</v>
      </c>
      <c r="C148" s="97">
        <f t="shared" ref="C148:H148" si="16">SUM(C149:C151)</f>
        <v>5</v>
      </c>
      <c r="D148" s="97">
        <f t="shared" si="16"/>
        <v>2</v>
      </c>
      <c r="E148" s="97">
        <f t="shared" si="16"/>
        <v>4</v>
      </c>
      <c r="F148" s="97">
        <f t="shared" si="16"/>
        <v>13.5</v>
      </c>
      <c r="G148" s="97">
        <f t="shared" si="16"/>
        <v>3.5</v>
      </c>
      <c r="H148" s="97">
        <f t="shared" si="16"/>
        <v>5</v>
      </c>
      <c r="I148" s="97" t="s">
        <v>146</v>
      </c>
      <c r="J148" s="96">
        <f>SUM(J149:J151)</f>
        <v>33</v>
      </c>
    </row>
    <row r="149" spans="1:10" s="92" customFormat="1">
      <c r="A149" s="17">
        <v>137</v>
      </c>
      <c r="B149" s="18" t="s">
        <v>160</v>
      </c>
      <c r="C149" s="94"/>
      <c r="D149" s="94"/>
      <c r="E149" s="94"/>
      <c r="F149" s="94">
        <v>13.5</v>
      </c>
      <c r="G149" s="94">
        <v>3.5</v>
      </c>
      <c r="H149" s="94">
        <v>5</v>
      </c>
      <c r="I149" s="94"/>
      <c r="J149" s="93">
        <f>SUM(C149:I149)</f>
        <v>22</v>
      </c>
    </row>
    <row r="150" spans="1:10" s="95" customFormat="1">
      <c r="A150" s="99">
        <v>138</v>
      </c>
      <c r="B150" s="98" t="s">
        <v>159</v>
      </c>
      <c r="C150" s="97"/>
      <c r="D150" s="97"/>
      <c r="E150" s="97"/>
      <c r="F150" s="97"/>
      <c r="G150" s="97"/>
      <c r="H150" s="97"/>
      <c r="I150" s="97"/>
      <c r="J150" s="96"/>
    </row>
    <row r="151" spans="1:10" s="92" customFormat="1">
      <c r="A151" s="17">
        <v>139</v>
      </c>
      <c r="B151" s="18" t="s">
        <v>158</v>
      </c>
      <c r="C151" s="94">
        <v>5</v>
      </c>
      <c r="D151" s="94">
        <v>2</v>
      </c>
      <c r="E151" s="94">
        <v>4</v>
      </c>
      <c r="F151" s="94"/>
      <c r="G151" s="94"/>
      <c r="H151" s="94"/>
      <c r="I151" s="94" t="s">
        <v>146</v>
      </c>
      <c r="J151" s="93">
        <f>SUM(C151:I151)</f>
        <v>11</v>
      </c>
    </row>
    <row r="152" spans="1:10" s="95" customFormat="1">
      <c r="A152" s="99">
        <v>140</v>
      </c>
      <c r="B152" s="98" t="s">
        <v>157</v>
      </c>
      <c r="C152" s="97" t="s">
        <v>146</v>
      </c>
      <c r="D152" s="97" t="s">
        <v>146</v>
      </c>
      <c r="E152" s="97" t="s">
        <v>146</v>
      </c>
      <c r="F152" s="97" t="s">
        <v>146</v>
      </c>
      <c r="G152" s="97" t="s">
        <v>146</v>
      </c>
      <c r="H152" s="97" t="s">
        <v>146</v>
      </c>
      <c r="I152" s="97" t="s">
        <v>146</v>
      </c>
      <c r="J152" s="97" t="s">
        <v>146</v>
      </c>
    </row>
    <row r="153" spans="1:10" s="92" customFormat="1">
      <c r="A153" s="17">
        <v>141</v>
      </c>
      <c r="B153" s="18" t="s">
        <v>156</v>
      </c>
      <c r="C153" s="94"/>
      <c r="D153" s="94"/>
      <c r="E153" s="94"/>
      <c r="F153" s="94"/>
      <c r="G153" s="94"/>
      <c r="H153" s="94"/>
      <c r="I153" s="94"/>
      <c r="J153" s="93"/>
    </row>
    <row r="154" spans="1:10" s="95" customFormat="1">
      <c r="A154" s="99">
        <v>142</v>
      </c>
      <c r="B154" s="98" t="s">
        <v>155</v>
      </c>
      <c r="C154" s="97"/>
      <c r="D154" s="97"/>
      <c r="E154" s="97"/>
      <c r="F154" s="97"/>
      <c r="G154" s="97"/>
      <c r="H154" s="97"/>
      <c r="I154" s="97"/>
      <c r="J154" s="96"/>
    </row>
    <row r="155" spans="1:10" s="92" customFormat="1">
      <c r="A155" s="17">
        <v>143</v>
      </c>
      <c r="B155" s="18" t="s">
        <v>131</v>
      </c>
      <c r="C155" s="94"/>
      <c r="D155" s="94"/>
      <c r="E155" s="94"/>
      <c r="F155" s="94"/>
      <c r="G155" s="94"/>
      <c r="H155" s="94"/>
      <c r="I155" s="94"/>
      <c r="J155" s="93"/>
    </row>
    <row r="156" spans="1:10" s="95" customFormat="1" ht="14.25" customHeight="1">
      <c r="A156" s="385" t="s">
        <v>154</v>
      </c>
      <c r="B156" s="386"/>
      <c r="C156" s="101"/>
      <c r="D156" s="101"/>
      <c r="E156" s="101"/>
      <c r="F156" s="101"/>
      <c r="G156" s="101"/>
      <c r="H156" s="101"/>
      <c r="I156" s="101"/>
      <c r="J156" s="100"/>
    </row>
    <row r="157" spans="1:10" s="92" customFormat="1">
      <c r="A157" s="17">
        <v>143</v>
      </c>
      <c r="B157" s="18" t="s">
        <v>153</v>
      </c>
      <c r="C157" s="94"/>
      <c r="D157" s="94"/>
      <c r="E157" s="94"/>
      <c r="F157" s="94"/>
      <c r="G157" s="94"/>
      <c r="H157" s="94"/>
      <c r="I157" s="94"/>
      <c r="J157" s="93"/>
    </row>
    <row r="158" spans="1:10" s="95" customFormat="1">
      <c r="A158" s="99">
        <v>144</v>
      </c>
      <c r="B158" s="98" t="s">
        <v>152</v>
      </c>
      <c r="C158" s="97">
        <f>SUM(C159:C161)</f>
        <v>2</v>
      </c>
      <c r="D158" s="97">
        <f>SUM(D159:D161)</f>
        <v>1</v>
      </c>
      <c r="E158" s="97">
        <f>SUM(E159:E161)</f>
        <v>1</v>
      </c>
      <c r="F158" s="97">
        <f>SUM(F159:F161)</f>
        <v>2</v>
      </c>
      <c r="G158" s="94" t="s">
        <v>146</v>
      </c>
      <c r="H158" s="97">
        <f>SUM(H159:H161)</f>
        <v>1</v>
      </c>
      <c r="I158" s="94" t="s">
        <v>146</v>
      </c>
      <c r="J158" s="96">
        <f>SUM(J159:J161)</f>
        <v>7</v>
      </c>
    </row>
    <row r="159" spans="1:10" s="92" customFormat="1">
      <c r="A159" s="17">
        <v>145</v>
      </c>
      <c r="B159" s="18" t="s">
        <v>133</v>
      </c>
      <c r="C159" s="94"/>
      <c r="D159" s="94"/>
      <c r="E159" s="94"/>
      <c r="F159" s="94">
        <v>2</v>
      </c>
      <c r="G159" s="94" t="s">
        <v>146</v>
      </c>
      <c r="H159" s="94">
        <v>1</v>
      </c>
      <c r="I159" s="94" t="s">
        <v>146</v>
      </c>
      <c r="J159" s="93">
        <f>SUM(C159:I159)</f>
        <v>3</v>
      </c>
    </row>
    <row r="160" spans="1:10" s="95" customFormat="1">
      <c r="A160" s="99">
        <v>146</v>
      </c>
      <c r="B160" s="98" t="s">
        <v>132</v>
      </c>
      <c r="C160" s="97"/>
      <c r="D160" s="97"/>
      <c r="E160" s="97"/>
      <c r="F160" s="97"/>
      <c r="G160" s="97"/>
      <c r="H160" s="97"/>
      <c r="I160" s="97"/>
      <c r="J160" s="96"/>
    </row>
    <row r="161" spans="1:10" s="92" customFormat="1">
      <c r="A161" s="17">
        <v>147</v>
      </c>
      <c r="B161" s="18" t="s">
        <v>131</v>
      </c>
      <c r="C161" s="94">
        <v>2</v>
      </c>
      <c r="D161" s="94">
        <v>1</v>
      </c>
      <c r="E161" s="94">
        <v>1</v>
      </c>
      <c r="F161" s="94"/>
      <c r="G161" s="94"/>
      <c r="H161" s="94"/>
      <c r="I161" s="94" t="s">
        <v>146</v>
      </c>
      <c r="J161" s="93">
        <f>SUM(C161:I161)</f>
        <v>4</v>
      </c>
    </row>
    <row r="162" spans="1:10" s="95" customFormat="1" ht="63.75">
      <c r="A162" s="99">
        <v>148</v>
      </c>
      <c r="B162" s="98" t="s">
        <v>151</v>
      </c>
      <c r="C162" s="97">
        <f>SUM(C163:C165)</f>
        <v>5</v>
      </c>
      <c r="D162" s="97">
        <f>SUM(D163:D165)</f>
        <v>4</v>
      </c>
      <c r="E162" s="97">
        <f>SUM(E163:E165)</f>
        <v>5</v>
      </c>
      <c r="F162" s="97">
        <f>SUM(F163:F165)</f>
        <v>3</v>
      </c>
      <c r="G162" s="97" t="s">
        <v>146</v>
      </c>
      <c r="H162" s="97">
        <f>SUM(H163:H165)</f>
        <v>2</v>
      </c>
      <c r="I162" s="97" t="s">
        <v>146</v>
      </c>
      <c r="J162" s="96">
        <f>SUM(J163:J165)</f>
        <v>19</v>
      </c>
    </row>
    <row r="163" spans="1:10" s="92" customFormat="1">
      <c r="A163" s="17">
        <v>149</v>
      </c>
      <c r="B163" s="18" t="s">
        <v>133</v>
      </c>
      <c r="C163" s="94"/>
      <c r="D163" s="94"/>
      <c r="E163" s="94"/>
      <c r="F163" s="94">
        <v>3</v>
      </c>
      <c r="G163" s="94" t="s">
        <v>146</v>
      </c>
      <c r="H163" s="94">
        <v>2</v>
      </c>
      <c r="I163" s="94"/>
      <c r="J163" s="93">
        <f>SUM(C163:I163)</f>
        <v>5</v>
      </c>
    </row>
    <row r="164" spans="1:10" s="95" customFormat="1">
      <c r="A164" s="99">
        <v>150</v>
      </c>
      <c r="B164" s="98" t="s">
        <v>132</v>
      </c>
      <c r="C164" s="97"/>
      <c r="D164" s="97"/>
      <c r="E164" s="97"/>
      <c r="F164" s="97"/>
      <c r="G164" s="97"/>
      <c r="H164" s="97"/>
      <c r="I164" s="97"/>
      <c r="J164" s="96"/>
    </row>
    <row r="165" spans="1:10" s="92" customFormat="1">
      <c r="A165" s="17">
        <v>151</v>
      </c>
      <c r="B165" s="18" t="s">
        <v>131</v>
      </c>
      <c r="C165" s="94">
        <v>5</v>
      </c>
      <c r="D165" s="94">
        <v>4</v>
      </c>
      <c r="E165" s="94">
        <v>5</v>
      </c>
      <c r="F165" s="94"/>
      <c r="G165" s="94"/>
      <c r="H165" s="94"/>
      <c r="I165" s="94" t="s">
        <v>146</v>
      </c>
      <c r="J165" s="93">
        <f>SUM(C165:I165)</f>
        <v>14</v>
      </c>
    </row>
    <row r="166" spans="1:10" s="95" customFormat="1">
      <c r="A166" s="99">
        <v>152</v>
      </c>
      <c r="B166" s="98" t="s">
        <v>150</v>
      </c>
      <c r="C166" s="97"/>
      <c r="D166" s="97"/>
      <c r="E166" s="97"/>
      <c r="F166" s="97"/>
      <c r="G166" s="97"/>
      <c r="H166" s="97"/>
      <c r="I166" s="97"/>
      <c r="J166" s="96"/>
    </row>
    <row r="167" spans="1:10" s="92" customFormat="1">
      <c r="A167" s="17">
        <v>153</v>
      </c>
      <c r="B167" s="18" t="s">
        <v>133</v>
      </c>
      <c r="C167" s="94"/>
      <c r="D167" s="94"/>
      <c r="E167" s="94"/>
      <c r="F167" s="94"/>
      <c r="G167" s="94"/>
      <c r="H167" s="94"/>
      <c r="I167" s="94"/>
      <c r="J167" s="93"/>
    </row>
    <row r="168" spans="1:10" s="95" customFormat="1">
      <c r="A168" s="99">
        <v>154</v>
      </c>
      <c r="B168" s="98" t="s">
        <v>132</v>
      </c>
      <c r="C168" s="97"/>
      <c r="D168" s="97"/>
      <c r="E168" s="97"/>
      <c r="F168" s="97"/>
      <c r="G168" s="97"/>
      <c r="H168" s="97"/>
      <c r="I168" s="97"/>
      <c r="J168" s="96"/>
    </row>
    <row r="169" spans="1:10" s="92" customFormat="1">
      <c r="A169" s="17">
        <v>155</v>
      </c>
      <c r="B169" s="18" t="s">
        <v>131</v>
      </c>
      <c r="C169" s="94"/>
      <c r="D169" s="94"/>
      <c r="E169" s="94"/>
      <c r="F169" s="94"/>
      <c r="G169" s="94"/>
      <c r="H169" s="94"/>
      <c r="I169" s="94"/>
      <c r="J169" s="93"/>
    </row>
    <row r="170" spans="1:10" s="95" customFormat="1" ht="25.5">
      <c r="A170" s="99">
        <v>156</v>
      </c>
      <c r="B170" s="98" t="s">
        <v>149</v>
      </c>
      <c r="C170" s="97">
        <f>SUM(C171:C173)</f>
        <v>8</v>
      </c>
      <c r="D170" s="97">
        <f>SUM(D171:D173)</f>
        <v>4</v>
      </c>
      <c r="E170" s="97" t="s">
        <v>146</v>
      </c>
      <c r="F170" s="97">
        <f>SUM(F171:F173)</f>
        <v>6</v>
      </c>
      <c r="G170" s="97">
        <f>SUM(G171:G173)</f>
        <v>4</v>
      </c>
      <c r="H170" s="97" t="s">
        <v>146</v>
      </c>
      <c r="I170" s="97" t="s">
        <v>146</v>
      </c>
      <c r="J170" s="96">
        <f>SUM(J171:J173)</f>
        <v>22</v>
      </c>
    </row>
    <row r="171" spans="1:10" s="92" customFormat="1">
      <c r="A171" s="17">
        <v>157</v>
      </c>
      <c r="B171" s="18" t="s">
        <v>133</v>
      </c>
      <c r="C171" s="94"/>
      <c r="D171" s="94"/>
      <c r="E171" s="94"/>
      <c r="F171" s="94">
        <v>6</v>
      </c>
      <c r="G171" s="94">
        <v>4</v>
      </c>
      <c r="H171" s="94" t="s">
        <v>146</v>
      </c>
      <c r="I171" s="94"/>
      <c r="J171" s="93">
        <f>SUM(C171:I171)</f>
        <v>10</v>
      </c>
    </row>
    <row r="172" spans="1:10" s="95" customFormat="1">
      <c r="A172" s="99">
        <v>158</v>
      </c>
      <c r="B172" s="98" t="s">
        <v>132</v>
      </c>
      <c r="C172" s="97"/>
      <c r="D172" s="97"/>
      <c r="E172" s="97"/>
      <c r="F172" s="97"/>
      <c r="G172" s="97"/>
      <c r="H172" s="97"/>
      <c r="I172" s="97"/>
      <c r="J172" s="96"/>
    </row>
    <row r="173" spans="1:10" s="92" customFormat="1">
      <c r="A173" s="17">
        <v>159</v>
      </c>
      <c r="B173" s="18" t="s">
        <v>131</v>
      </c>
      <c r="C173" s="94">
        <v>8</v>
      </c>
      <c r="D173" s="94">
        <v>4</v>
      </c>
      <c r="E173" s="94" t="s">
        <v>146</v>
      </c>
      <c r="F173" s="94"/>
      <c r="G173" s="94"/>
      <c r="H173" s="94"/>
      <c r="I173" s="94" t="s">
        <v>146</v>
      </c>
      <c r="J173" s="93">
        <f>SUM(C173:I173)</f>
        <v>12</v>
      </c>
    </row>
    <row r="174" spans="1:10" s="95" customFormat="1" ht="63.75">
      <c r="A174" s="99">
        <v>160</v>
      </c>
      <c r="B174" s="98" t="s">
        <v>148</v>
      </c>
      <c r="C174" s="97">
        <f>SUM(C175:C177)</f>
        <v>3</v>
      </c>
      <c r="D174" s="97" t="s">
        <v>146</v>
      </c>
      <c r="E174" s="97">
        <f>SUM(E175:E177)</f>
        <v>5</v>
      </c>
      <c r="F174" s="97">
        <f>SUM(F175:F177)</f>
        <v>3</v>
      </c>
      <c r="G174" s="97" t="s">
        <v>146</v>
      </c>
      <c r="H174" s="97">
        <v>2</v>
      </c>
      <c r="I174" s="97" t="s">
        <v>146</v>
      </c>
      <c r="J174" s="96">
        <f>SUM(J175:J177)</f>
        <v>13</v>
      </c>
    </row>
    <row r="175" spans="1:10" s="92" customFormat="1">
      <c r="A175" s="17">
        <v>161</v>
      </c>
      <c r="B175" s="18" t="s">
        <v>133</v>
      </c>
      <c r="C175" s="94"/>
      <c r="D175" s="94"/>
      <c r="E175" s="94"/>
      <c r="F175" s="94">
        <v>3</v>
      </c>
      <c r="G175" s="94" t="s">
        <v>146</v>
      </c>
      <c r="H175" s="94">
        <v>2</v>
      </c>
      <c r="I175" s="94"/>
      <c r="J175" s="93">
        <f>SUM(C175:I175)</f>
        <v>5</v>
      </c>
    </row>
    <row r="176" spans="1:10" s="95" customFormat="1">
      <c r="A176" s="99">
        <v>162</v>
      </c>
      <c r="B176" s="98" t="s">
        <v>132</v>
      </c>
      <c r="C176" s="97"/>
      <c r="D176" s="97"/>
      <c r="E176" s="97"/>
      <c r="F176" s="97"/>
      <c r="G176" s="97"/>
      <c r="H176" s="97"/>
      <c r="I176" s="97"/>
      <c r="J176" s="96"/>
    </row>
    <row r="177" spans="1:10" s="92" customFormat="1">
      <c r="A177" s="17">
        <v>163</v>
      </c>
      <c r="B177" s="18" t="s">
        <v>131</v>
      </c>
      <c r="C177" s="94">
        <v>3</v>
      </c>
      <c r="D177" s="94" t="s">
        <v>146</v>
      </c>
      <c r="E177" s="94">
        <v>5</v>
      </c>
      <c r="F177" s="94"/>
      <c r="G177" s="94"/>
      <c r="H177" s="94"/>
      <c r="I177" s="94" t="s">
        <v>146</v>
      </c>
      <c r="J177" s="93">
        <f>SUM(C177:I177)</f>
        <v>8</v>
      </c>
    </row>
    <row r="178" spans="1:10" s="95" customFormat="1" ht="38.25">
      <c r="A178" s="99">
        <v>164</v>
      </c>
      <c r="B178" s="98" t="s">
        <v>147</v>
      </c>
      <c r="C178" s="97">
        <f>SUM(C179:C181)</f>
        <v>4</v>
      </c>
      <c r="D178" s="97" t="s">
        <v>146</v>
      </c>
      <c r="E178" s="97" t="s">
        <v>146</v>
      </c>
      <c r="F178" s="97">
        <f>SUM(F179:F181)</f>
        <v>10</v>
      </c>
      <c r="G178" s="97">
        <f>SUM(G179:G181)</f>
        <v>4</v>
      </c>
      <c r="H178" s="97" t="s">
        <v>146</v>
      </c>
      <c r="I178" s="97">
        <f>SUM(I179:I181)</f>
        <v>4</v>
      </c>
      <c r="J178" s="96">
        <f>SUM(J179:J181)</f>
        <v>23</v>
      </c>
    </row>
    <row r="179" spans="1:10" s="92" customFormat="1">
      <c r="A179" s="17">
        <v>165</v>
      </c>
      <c r="B179" s="18" t="s">
        <v>133</v>
      </c>
      <c r="C179" s="94"/>
      <c r="D179" s="94"/>
      <c r="E179" s="94"/>
      <c r="F179" s="94">
        <v>10</v>
      </c>
      <c r="G179" s="94">
        <v>4</v>
      </c>
      <c r="H179" s="94" t="s">
        <v>146</v>
      </c>
      <c r="I179" s="94"/>
      <c r="J179" s="93">
        <f>SUM(C179:I179)</f>
        <v>14</v>
      </c>
    </row>
    <row r="180" spans="1:10" s="95" customFormat="1">
      <c r="A180" s="99">
        <v>166</v>
      </c>
      <c r="B180" s="98" t="s">
        <v>132</v>
      </c>
      <c r="C180" s="97"/>
      <c r="D180" s="97"/>
      <c r="E180" s="97"/>
      <c r="F180" s="97"/>
      <c r="G180" s="97"/>
      <c r="H180" s="97"/>
      <c r="I180" s="97"/>
      <c r="J180" s="96"/>
    </row>
    <row r="181" spans="1:10" s="92" customFormat="1">
      <c r="A181" s="17">
        <v>167</v>
      </c>
      <c r="B181" s="18" t="s">
        <v>131</v>
      </c>
      <c r="C181" s="94">
        <v>4</v>
      </c>
      <c r="D181" s="94">
        <v>1</v>
      </c>
      <c r="E181" s="94" t="s">
        <v>146</v>
      </c>
      <c r="F181" s="94"/>
      <c r="G181" s="94"/>
      <c r="H181" s="94"/>
      <c r="I181" s="94">
        <v>4</v>
      </c>
      <c r="J181" s="93">
        <f>SUM(C181:I181)</f>
        <v>9</v>
      </c>
    </row>
    <row r="182" spans="1:10" s="95" customFormat="1">
      <c r="A182" s="99">
        <v>168</v>
      </c>
      <c r="B182" s="98" t="s">
        <v>145</v>
      </c>
      <c r="C182" s="97"/>
      <c r="D182" s="97"/>
      <c r="E182" s="97"/>
      <c r="F182" s="97"/>
      <c r="G182" s="97"/>
      <c r="H182" s="97"/>
      <c r="I182" s="97"/>
      <c r="J182" s="96"/>
    </row>
    <row r="183" spans="1:10" s="92" customFormat="1">
      <c r="A183" s="17">
        <v>169</v>
      </c>
      <c r="B183" s="18" t="s">
        <v>133</v>
      </c>
      <c r="C183" s="94"/>
      <c r="D183" s="94"/>
      <c r="E183" s="94"/>
      <c r="F183" s="94"/>
      <c r="G183" s="94"/>
      <c r="H183" s="94"/>
      <c r="I183" s="94"/>
      <c r="J183" s="93"/>
    </row>
    <row r="184" spans="1:10" s="95" customFormat="1">
      <c r="A184" s="99">
        <v>170</v>
      </c>
      <c r="B184" s="98" t="s">
        <v>132</v>
      </c>
      <c r="C184" s="97"/>
      <c r="D184" s="97"/>
      <c r="E184" s="97"/>
      <c r="F184" s="97"/>
      <c r="G184" s="97"/>
      <c r="H184" s="97"/>
      <c r="I184" s="97"/>
      <c r="J184" s="96"/>
    </row>
    <row r="185" spans="1:10" s="92" customFormat="1">
      <c r="A185" s="17">
        <v>171</v>
      </c>
      <c r="B185" s="18" t="s">
        <v>131</v>
      </c>
      <c r="C185" s="94"/>
      <c r="D185" s="94"/>
      <c r="E185" s="94"/>
      <c r="F185" s="94"/>
      <c r="G185" s="94"/>
      <c r="H185" s="94"/>
      <c r="I185" s="94"/>
      <c r="J185" s="93"/>
    </row>
    <row r="186" spans="1:10" s="95" customFormat="1">
      <c r="A186" s="99">
        <v>172</v>
      </c>
      <c r="B186" s="98" t="s">
        <v>144</v>
      </c>
      <c r="C186" s="97"/>
      <c r="D186" s="97"/>
      <c r="E186" s="97"/>
      <c r="F186" s="97"/>
      <c r="G186" s="97"/>
      <c r="H186" s="97"/>
      <c r="I186" s="97"/>
      <c r="J186" s="96"/>
    </row>
    <row r="187" spans="1:10" s="92" customFormat="1">
      <c r="A187" s="17">
        <v>173</v>
      </c>
      <c r="B187" s="18" t="s">
        <v>133</v>
      </c>
      <c r="C187" s="94"/>
      <c r="D187" s="94"/>
      <c r="E187" s="94"/>
      <c r="F187" s="94"/>
      <c r="G187" s="94"/>
      <c r="H187" s="94"/>
      <c r="I187" s="94"/>
      <c r="J187" s="93"/>
    </row>
    <row r="188" spans="1:10" s="95" customFormat="1">
      <c r="A188" s="99">
        <v>174</v>
      </c>
      <c r="B188" s="98" t="s">
        <v>132</v>
      </c>
      <c r="C188" s="97"/>
      <c r="D188" s="97"/>
      <c r="E188" s="97"/>
      <c r="F188" s="97"/>
      <c r="G188" s="97"/>
      <c r="H188" s="97"/>
      <c r="I188" s="97"/>
      <c r="J188" s="96"/>
    </row>
    <row r="189" spans="1:10" s="92" customFormat="1">
      <c r="A189" s="17">
        <v>175</v>
      </c>
      <c r="B189" s="18" t="s">
        <v>131</v>
      </c>
      <c r="C189" s="94"/>
      <c r="D189" s="94"/>
      <c r="E189" s="94"/>
      <c r="F189" s="94"/>
      <c r="G189" s="94"/>
      <c r="H189" s="94"/>
      <c r="I189" s="94"/>
      <c r="J189" s="93"/>
    </row>
    <row r="190" spans="1:10" s="95" customFormat="1">
      <c r="A190" s="99">
        <v>176</v>
      </c>
      <c r="B190" s="98" t="s">
        <v>143</v>
      </c>
      <c r="C190" s="97"/>
      <c r="D190" s="97"/>
      <c r="E190" s="97"/>
      <c r="F190" s="97"/>
      <c r="G190" s="97"/>
      <c r="H190" s="97"/>
      <c r="I190" s="97"/>
      <c r="J190" s="96"/>
    </row>
    <row r="191" spans="1:10" s="92" customFormat="1">
      <c r="A191" s="17">
        <v>177</v>
      </c>
      <c r="B191" s="18" t="s">
        <v>133</v>
      </c>
      <c r="C191" s="94"/>
      <c r="D191" s="94"/>
      <c r="E191" s="94"/>
      <c r="F191" s="94"/>
      <c r="G191" s="94"/>
      <c r="H191" s="94"/>
      <c r="I191" s="94"/>
      <c r="J191" s="93"/>
    </row>
    <row r="192" spans="1:10" s="95" customFormat="1">
      <c r="A192" s="99">
        <v>178</v>
      </c>
      <c r="B192" s="98" t="s">
        <v>132</v>
      </c>
      <c r="C192" s="97"/>
      <c r="D192" s="97"/>
      <c r="E192" s="97"/>
      <c r="F192" s="97"/>
      <c r="G192" s="97"/>
      <c r="H192" s="97"/>
      <c r="I192" s="97"/>
      <c r="J192" s="96"/>
    </row>
    <row r="193" spans="1:10" s="92" customFormat="1">
      <c r="A193" s="17">
        <v>179</v>
      </c>
      <c r="B193" s="18" t="s">
        <v>131</v>
      </c>
      <c r="C193" s="94"/>
      <c r="D193" s="94"/>
      <c r="E193" s="94"/>
      <c r="F193" s="94"/>
      <c r="G193" s="94"/>
      <c r="H193" s="94"/>
      <c r="I193" s="94"/>
      <c r="J193" s="93"/>
    </row>
    <row r="194" spans="1:10" s="95" customFormat="1">
      <c r="A194" s="99">
        <v>180</v>
      </c>
      <c r="B194" s="98" t="s">
        <v>142</v>
      </c>
      <c r="C194" s="97"/>
      <c r="D194" s="97"/>
      <c r="E194" s="97"/>
      <c r="F194" s="97"/>
      <c r="G194" s="97"/>
      <c r="H194" s="97"/>
      <c r="I194" s="97"/>
      <c r="J194" s="96"/>
    </row>
    <row r="195" spans="1:10" s="92" customFormat="1">
      <c r="A195" s="17">
        <v>181</v>
      </c>
      <c r="B195" s="18" t="s">
        <v>133</v>
      </c>
      <c r="C195" s="94"/>
      <c r="D195" s="94"/>
      <c r="E195" s="94"/>
      <c r="F195" s="94"/>
      <c r="G195" s="94"/>
      <c r="H195" s="94"/>
      <c r="I195" s="94"/>
      <c r="J195" s="93"/>
    </row>
    <row r="196" spans="1:10" s="95" customFormat="1">
      <c r="A196" s="99">
        <v>182</v>
      </c>
      <c r="B196" s="98" t="s">
        <v>132</v>
      </c>
      <c r="C196" s="97"/>
      <c r="D196" s="97"/>
      <c r="E196" s="97"/>
      <c r="F196" s="97"/>
      <c r="G196" s="97"/>
      <c r="H196" s="97"/>
      <c r="I196" s="97"/>
      <c r="J196" s="96"/>
    </row>
    <row r="197" spans="1:10" s="92" customFormat="1">
      <c r="A197" s="17">
        <v>183</v>
      </c>
      <c r="B197" s="18" t="s">
        <v>131</v>
      </c>
      <c r="C197" s="94"/>
      <c r="D197" s="94"/>
      <c r="E197" s="94"/>
      <c r="F197" s="94"/>
      <c r="G197" s="94"/>
      <c r="H197" s="94"/>
      <c r="I197" s="94"/>
      <c r="J197" s="93"/>
    </row>
    <row r="198" spans="1:10" s="95" customFormat="1">
      <c r="A198" s="99">
        <v>184</v>
      </c>
      <c r="B198" s="98" t="s">
        <v>141</v>
      </c>
      <c r="C198" s="97"/>
      <c r="D198" s="97"/>
      <c r="E198" s="97"/>
      <c r="F198" s="97"/>
      <c r="G198" s="97"/>
      <c r="H198" s="97"/>
      <c r="I198" s="97"/>
      <c r="J198" s="96"/>
    </row>
    <row r="199" spans="1:10" s="92" customFormat="1">
      <c r="A199" s="17">
        <v>185</v>
      </c>
      <c r="B199" s="18" t="s">
        <v>133</v>
      </c>
      <c r="C199" s="94"/>
      <c r="D199" s="94"/>
      <c r="E199" s="94"/>
      <c r="F199" s="94"/>
      <c r="G199" s="94"/>
      <c r="H199" s="94"/>
      <c r="I199" s="94"/>
      <c r="J199" s="93"/>
    </row>
    <row r="200" spans="1:10" s="95" customFormat="1">
      <c r="A200" s="99">
        <v>186</v>
      </c>
      <c r="B200" s="98" t="s">
        <v>132</v>
      </c>
      <c r="C200" s="97"/>
      <c r="D200" s="97"/>
      <c r="E200" s="97"/>
      <c r="F200" s="97"/>
      <c r="G200" s="97"/>
      <c r="H200" s="97"/>
      <c r="I200" s="97"/>
      <c r="J200" s="96"/>
    </row>
    <row r="201" spans="1:10" s="92" customFormat="1">
      <c r="A201" s="17">
        <v>187</v>
      </c>
      <c r="B201" s="18" t="s">
        <v>131</v>
      </c>
      <c r="C201" s="94"/>
      <c r="D201" s="94"/>
      <c r="E201" s="94"/>
      <c r="F201" s="94"/>
      <c r="G201" s="94"/>
      <c r="H201" s="94"/>
      <c r="I201" s="94"/>
      <c r="J201" s="93"/>
    </row>
    <row r="202" spans="1:10" s="95" customFormat="1" ht="25.5">
      <c r="A202" s="99">
        <v>188</v>
      </c>
      <c r="B202" s="98" t="s">
        <v>140</v>
      </c>
      <c r="C202" s="97"/>
      <c r="D202" s="97"/>
      <c r="E202" s="97"/>
      <c r="F202" s="97"/>
      <c r="G202" s="97"/>
      <c r="H202" s="97"/>
      <c r="I202" s="97"/>
      <c r="J202" s="96"/>
    </row>
    <row r="203" spans="1:10" s="92" customFormat="1">
      <c r="A203" s="17">
        <v>189</v>
      </c>
      <c r="B203" s="18" t="s">
        <v>133</v>
      </c>
      <c r="C203" s="94"/>
      <c r="D203" s="94"/>
      <c r="E203" s="94"/>
      <c r="F203" s="94"/>
      <c r="G203" s="94"/>
      <c r="H203" s="94"/>
      <c r="I203" s="94"/>
      <c r="J203" s="93"/>
    </row>
    <row r="204" spans="1:10" s="95" customFormat="1">
      <c r="A204" s="99">
        <v>190</v>
      </c>
      <c r="B204" s="98" t="s">
        <v>132</v>
      </c>
      <c r="C204" s="97"/>
      <c r="D204" s="97"/>
      <c r="E204" s="97"/>
      <c r="F204" s="97"/>
      <c r="G204" s="97"/>
      <c r="H204" s="97"/>
      <c r="I204" s="97"/>
      <c r="J204" s="96"/>
    </row>
    <row r="205" spans="1:10" s="92" customFormat="1">
      <c r="A205" s="17">
        <v>191</v>
      </c>
      <c r="B205" s="18" t="s">
        <v>131</v>
      </c>
      <c r="C205" s="94"/>
      <c r="D205" s="94"/>
      <c r="E205" s="94"/>
      <c r="F205" s="94"/>
      <c r="G205" s="94"/>
      <c r="H205" s="94"/>
      <c r="I205" s="94"/>
      <c r="J205" s="93"/>
    </row>
    <row r="206" spans="1:10" s="95" customFormat="1">
      <c r="A206" s="99">
        <v>192</v>
      </c>
      <c r="B206" s="98" t="s">
        <v>139</v>
      </c>
      <c r="C206" s="97"/>
      <c r="D206" s="97"/>
      <c r="E206" s="97"/>
      <c r="F206" s="97"/>
      <c r="G206" s="97"/>
      <c r="H206" s="97"/>
      <c r="I206" s="97"/>
      <c r="J206" s="96"/>
    </row>
    <row r="207" spans="1:10" s="92" customFormat="1">
      <c r="A207" s="17">
        <v>193</v>
      </c>
      <c r="B207" s="18" t="s">
        <v>133</v>
      </c>
      <c r="C207" s="94"/>
      <c r="D207" s="94"/>
      <c r="E207" s="94"/>
      <c r="F207" s="94"/>
      <c r="G207" s="94"/>
      <c r="H207" s="94"/>
      <c r="I207" s="94"/>
      <c r="J207" s="93"/>
    </row>
    <row r="208" spans="1:10" s="95" customFormat="1">
      <c r="A208" s="99">
        <v>194</v>
      </c>
      <c r="B208" s="98" t="s">
        <v>132</v>
      </c>
      <c r="C208" s="97"/>
      <c r="D208" s="97"/>
      <c r="E208" s="97"/>
      <c r="F208" s="97"/>
      <c r="G208" s="97"/>
      <c r="H208" s="97"/>
      <c r="I208" s="97"/>
      <c r="J208" s="96"/>
    </row>
    <row r="209" spans="1:10" s="92" customFormat="1">
      <c r="A209" s="17">
        <v>195</v>
      </c>
      <c r="B209" s="18" t="s">
        <v>131</v>
      </c>
      <c r="C209" s="94"/>
      <c r="D209" s="94"/>
      <c r="E209" s="94"/>
      <c r="F209" s="94"/>
      <c r="G209" s="94"/>
      <c r="H209" s="94"/>
      <c r="I209" s="94"/>
      <c r="J209" s="93"/>
    </row>
    <row r="210" spans="1:10" s="95" customFormat="1">
      <c r="A210" s="99">
        <v>196</v>
      </c>
      <c r="B210" s="98" t="s">
        <v>138</v>
      </c>
      <c r="C210" s="97"/>
      <c r="D210" s="97"/>
      <c r="E210" s="97"/>
      <c r="F210" s="97"/>
      <c r="G210" s="97"/>
      <c r="H210" s="97"/>
      <c r="I210" s="97"/>
      <c r="J210" s="96"/>
    </row>
    <row r="211" spans="1:10" s="92" customFormat="1">
      <c r="A211" s="17">
        <v>197</v>
      </c>
      <c r="B211" s="18" t="s">
        <v>133</v>
      </c>
      <c r="C211" s="94"/>
      <c r="D211" s="94"/>
      <c r="E211" s="94"/>
      <c r="F211" s="94"/>
      <c r="G211" s="94"/>
      <c r="H211" s="94"/>
      <c r="I211" s="94"/>
      <c r="J211" s="93"/>
    </row>
    <row r="212" spans="1:10" s="95" customFormat="1">
      <c r="A212" s="99">
        <v>198</v>
      </c>
      <c r="B212" s="98" t="s">
        <v>132</v>
      </c>
      <c r="C212" s="97"/>
      <c r="D212" s="97"/>
      <c r="E212" s="97"/>
      <c r="F212" s="97"/>
      <c r="G212" s="97"/>
      <c r="H212" s="97"/>
      <c r="I212" s="97"/>
      <c r="J212" s="96"/>
    </row>
    <row r="213" spans="1:10" s="92" customFormat="1">
      <c r="A213" s="17">
        <v>199</v>
      </c>
      <c r="B213" s="18" t="s">
        <v>131</v>
      </c>
      <c r="C213" s="94"/>
      <c r="D213" s="94"/>
      <c r="E213" s="94"/>
      <c r="F213" s="94"/>
      <c r="G213" s="94"/>
      <c r="H213" s="94"/>
      <c r="I213" s="94"/>
      <c r="J213" s="93"/>
    </row>
    <row r="214" spans="1:10" s="95" customFormat="1">
      <c r="A214" s="99">
        <v>200</v>
      </c>
      <c r="B214" s="98" t="s">
        <v>137</v>
      </c>
      <c r="C214" s="97"/>
      <c r="D214" s="97">
        <f>SUM(D215:D217)</f>
        <v>1</v>
      </c>
      <c r="E214" s="97"/>
      <c r="F214" s="97"/>
      <c r="G214" s="97"/>
      <c r="H214" s="97"/>
      <c r="I214" s="97"/>
      <c r="J214" s="96">
        <f>SUM(C214:I214)</f>
        <v>1</v>
      </c>
    </row>
    <row r="215" spans="1:10" s="92" customFormat="1">
      <c r="A215" s="17">
        <v>201</v>
      </c>
      <c r="B215" s="18" t="s">
        <v>133</v>
      </c>
      <c r="C215" s="94"/>
      <c r="D215" s="94"/>
      <c r="E215" s="94"/>
      <c r="F215" s="94"/>
      <c r="G215" s="94"/>
      <c r="H215" s="94"/>
      <c r="I215" s="94"/>
      <c r="J215" s="93"/>
    </row>
    <row r="216" spans="1:10" s="95" customFormat="1">
      <c r="A216" s="99">
        <v>202</v>
      </c>
      <c r="B216" s="98" t="s">
        <v>132</v>
      </c>
      <c r="C216" s="97"/>
      <c r="D216" s="97"/>
      <c r="E216" s="97"/>
      <c r="F216" s="97"/>
      <c r="G216" s="97"/>
      <c r="H216" s="97"/>
      <c r="I216" s="97"/>
      <c r="J216" s="96"/>
    </row>
    <row r="217" spans="1:10" s="92" customFormat="1">
      <c r="A217" s="17">
        <v>203</v>
      </c>
      <c r="B217" s="18" t="s">
        <v>131</v>
      </c>
      <c r="C217" s="94"/>
      <c r="D217" s="94">
        <v>1</v>
      </c>
      <c r="E217" s="94"/>
      <c r="F217" s="94"/>
      <c r="G217" s="94"/>
      <c r="H217" s="94"/>
      <c r="I217" s="94"/>
      <c r="J217" s="93"/>
    </row>
    <row r="218" spans="1:10" s="95" customFormat="1">
      <c r="A218" s="99">
        <v>204</v>
      </c>
      <c r="B218" s="98" t="s">
        <v>136</v>
      </c>
      <c r="C218" s="97"/>
      <c r="D218" s="97"/>
      <c r="E218" s="97"/>
      <c r="F218" s="97"/>
      <c r="G218" s="97"/>
      <c r="H218" s="97"/>
      <c r="I218" s="97"/>
      <c r="J218" s="96"/>
    </row>
    <row r="219" spans="1:10" s="92" customFormat="1">
      <c r="A219" s="17">
        <v>205</v>
      </c>
      <c r="B219" s="18" t="s">
        <v>133</v>
      </c>
      <c r="C219" s="94"/>
      <c r="D219" s="94"/>
      <c r="E219" s="94"/>
      <c r="F219" s="94"/>
      <c r="G219" s="94"/>
      <c r="H219" s="94"/>
      <c r="I219" s="94"/>
      <c r="J219" s="93"/>
    </row>
    <row r="220" spans="1:10" s="95" customFormat="1">
      <c r="A220" s="99">
        <v>206</v>
      </c>
      <c r="B220" s="98" t="s">
        <v>132</v>
      </c>
      <c r="C220" s="97"/>
      <c r="D220" s="97"/>
      <c r="E220" s="97"/>
      <c r="F220" s="97"/>
      <c r="G220" s="97"/>
      <c r="H220" s="97"/>
      <c r="I220" s="97"/>
      <c r="J220" s="96"/>
    </row>
    <row r="221" spans="1:10" s="92" customFormat="1">
      <c r="A221" s="17">
        <v>207</v>
      </c>
      <c r="B221" s="18" t="s">
        <v>131</v>
      </c>
      <c r="C221" s="94"/>
      <c r="D221" s="94"/>
      <c r="E221" s="94"/>
      <c r="F221" s="94"/>
      <c r="G221" s="94"/>
      <c r="H221" s="94"/>
      <c r="I221" s="94"/>
      <c r="J221" s="93"/>
    </row>
    <row r="222" spans="1:10" s="95" customFormat="1">
      <c r="A222" s="99">
        <v>208</v>
      </c>
      <c r="B222" s="98" t="s">
        <v>135</v>
      </c>
      <c r="C222" s="97"/>
      <c r="D222" s="97"/>
      <c r="E222" s="97"/>
      <c r="F222" s="97">
        <v>1</v>
      </c>
      <c r="G222" s="97"/>
      <c r="H222" s="97"/>
      <c r="I222" s="97"/>
      <c r="J222" s="96">
        <v>1</v>
      </c>
    </row>
    <row r="223" spans="1:10" s="92" customFormat="1">
      <c r="A223" s="17">
        <v>209</v>
      </c>
      <c r="B223" s="18" t="s">
        <v>133</v>
      </c>
      <c r="C223" s="94"/>
      <c r="D223" s="94"/>
      <c r="E223" s="94"/>
      <c r="F223" s="94">
        <v>1</v>
      </c>
      <c r="G223" s="94"/>
      <c r="H223" s="94"/>
      <c r="I223" s="94"/>
      <c r="J223" s="93">
        <v>1</v>
      </c>
    </row>
    <row r="224" spans="1:10" s="95" customFormat="1">
      <c r="A224" s="99">
        <v>210</v>
      </c>
      <c r="B224" s="98" t="s">
        <v>132</v>
      </c>
      <c r="C224" s="97"/>
      <c r="D224" s="97"/>
      <c r="E224" s="97"/>
      <c r="F224" s="97"/>
      <c r="G224" s="97"/>
      <c r="H224" s="97"/>
      <c r="I224" s="97"/>
      <c r="J224" s="96"/>
    </row>
    <row r="225" spans="1:10" s="92" customFormat="1">
      <c r="A225" s="17">
        <v>211</v>
      </c>
      <c r="B225" s="18" t="s">
        <v>131</v>
      </c>
      <c r="C225" s="94"/>
      <c r="D225" s="94"/>
      <c r="E225" s="94"/>
      <c r="F225" s="94"/>
      <c r="G225" s="94"/>
      <c r="H225" s="94"/>
      <c r="I225" s="94"/>
      <c r="J225" s="93"/>
    </row>
    <row r="226" spans="1:10" s="95" customFormat="1">
      <c r="A226" s="99">
        <v>212</v>
      </c>
      <c r="B226" s="98" t="s">
        <v>134</v>
      </c>
      <c r="C226" s="97"/>
      <c r="D226" s="97"/>
      <c r="E226" s="97"/>
      <c r="F226" s="97"/>
      <c r="G226" s="97"/>
      <c r="H226" s="97"/>
      <c r="I226" s="97"/>
      <c r="J226" s="96"/>
    </row>
    <row r="227" spans="1:10" s="92" customFormat="1">
      <c r="A227" s="17">
        <v>213</v>
      </c>
      <c r="B227" s="18" t="s">
        <v>133</v>
      </c>
      <c r="C227" s="94"/>
      <c r="D227" s="94"/>
      <c r="E227" s="94"/>
      <c r="F227" s="94"/>
      <c r="G227" s="94"/>
      <c r="H227" s="94"/>
      <c r="I227" s="94"/>
      <c r="J227" s="93"/>
    </row>
    <row r="228" spans="1:10" s="95" customFormat="1">
      <c r="A228" s="99">
        <v>214</v>
      </c>
      <c r="B228" s="98" t="s">
        <v>132</v>
      </c>
      <c r="C228" s="97"/>
      <c r="D228" s="97"/>
      <c r="E228" s="97"/>
      <c r="F228" s="97"/>
      <c r="G228" s="97"/>
      <c r="H228" s="97"/>
      <c r="I228" s="97"/>
      <c r="J228" s="96"/>
    </row>
    <row r="229" spans="1:10" s="92" customFormat="1">
      <c r="A229" s="17">
        <v>215</v>
      </c>
      <c r="B229" s="18" t="s">
        <v>131</v>
      </c>
      <c r="C229" s="94"/>
      <c r="D229" s="94"/>
      <c r="E229" s="94"/>
      <c r="F229" s="94"/>
      <c r="G229" s="94"/>
      <c r="H229" s="94"/>
      <c r="I229" s="94"/>
      <c r="J229" s="93"/>
    </row>
    <row r="232" spans="1:10">
      <c r="B232" s="91" t="s">
        <v>130</v>
      </c>
    </row>
  </sheetData>
  <mergeCells count="12">
    <mergeCell ref="A2:B2"/>
    <mergeCell ref="A10:B10"/>
    <mergeCell ref="A17:B17"/>
    <mergeCell ref="A24:B24"/>
    <mergeCell ref="A45:B45"/>
    <mergeCell ref="A131:B131"/>
    <mergeCell ref="A156:B156"/>
    <mergeCell ref="A57:B57"/>
    <mergeCell ref="A78:B78"/>
    <mergeCell ref="A90:B90"/>
    <mergeCell ref="A107:B107"/>
    <mergeCell ref="A123:B123"/>
  </mergeCells>
  <printOptions horizontalCentered="1"/>
  <pageMargins left="0.15748031496062992" right="0.15748031496062992" top="0.39370078740157483" bottom="0.39370078740157483" header="0.51181102362204722" footer="0.51181102362204722"/>
  <pageSetup paperSize="9" scale="90" orientation="landscape" r:id="rId1"/>
  <rowBreaks count="7" manualBreakCount="7">
    <brk id="36" max="16383" man="1"/>
    <brk id="60" max="16383" man="1"/>
    <brk id="86" max="9" man="1"/>
    <brk id="106" max="16383" man="1"/>
    <brk id="122" max="16383" man="1"/>
    <brk id="155" max="9" man="1"/>
    <brk id="181" max="9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dimension ref="A2:N33"/>
  <sheetViews>
    <sheetView workbookViewId="0">
      <selection activeCell="K16" sqref="K16"/>
    </sheetView>
  </sheetViews>
  <sheetFormatPr defaultColWidth="9.125" defaultRowHeight="18.75"/>
  <cols>
    <col min="1" max="1" width="5.375" style="54" customWidth="1"/>
    <col min="2" max="2" width="8.75" style="54" customWidth="1"/>
    <col min="3" max="3" width="15.25" style="54" customWidth="1"/>
    <col min="4" max="4" width="11.375" style="54" customWidth="1"/>
    <col min="5" max="5" width="10.375" style="54" customWidth="1"/>
    <col min="6" max="6" width="8.875" style="54" customWidth="1"/>
    <col min="7" max="7" width="8.75" style="54" customWidth="1"/>
    <col min="8" max="8" width="9.625" style="54" customWidth="1"/>
    <col min="9" max="9" width="7.875" style="54" customWidth="1"/>
    <col min="10" max="10" width="9.625" style="54" customWidth="1"/>
    <col min="11" max="11" width="9.75" style="54" customWidth="1"/>
    <col min="12" max="12" width="9.25" style="54" customWidth="1"/>
    <col min="13" max="13" width="8.375" style="54" customWidth="1"/>
    <col min="14" max="256" width="9.125" style="54"/>
    <col min="257" max="257" width="5.375" style="54" customWidth="1"/>
    <col min="258" max="258" width="8.75" style="54" customWidth="1"/>
    <col min="259" max="259" width="15.25" style="54" customWidth="1"/>
    <col min="260" max="260" width="11.375" style="54" customWidth="1"/>
    <col min="261" max="261" width="10.375" style="54" customWidth="1"/>
    <col min="262" max="262" width="8.875" style="54" customWidth="1"/>
    <col min="263" max="263" width="8.75" style="54" customWidth="1"/>
    <col min="264" max="264" width="9.625" style="54" customWidth="1"/>
    <col min="265" max="265" width="7.875" style="54" customWidth="1"/>
    <col min="266" max="266" width="9.625" style="54" customWidth="1"/>
    <col min="267" max="267" width="9.75" style="54" customWidth="1"/>
    <col min="268" max="268" width="9.25" style="54" customWidth="1"/>
    <col min="269" max="269" width="8.375" style="54" customWidth="1"/>
    <col min="270" max="512" width="9.125" style="54"/>
    <col min="513" max="513" width="5.375" style="54" customWidth="1"/>
    <col min="514" max="514" width="8.75" style="54" customWidth="1"/>
    <col min="515" max="515" width="15.25" style="54" customWidth="1"/>
    <col min="516" max="516" width="11.375" style="54" customWidth="1"/>
    <col min="517" max="517" width="10.375" style="54" customWidth="1"/>
    <col min="518" max="518" width="8.875" style="54" customWidth="1"/>
    <col min="519" max="519" width="8.75" style="54" customWidth="1"/>
    <col min="520" max="520" width="9.625" style="54" customWidth="1"/>
    <col min="521" max="521" width="7.875" style="54" customWidth="1"/>
    <col min="522" max="522" width="9.625" style="54" customWidth="1"/>
    <col min="523" max="523" width="9.75" style="54" customWidth="1"/>
    <col min="524" max="524" width="9.25" style="54" customWidth="1"/>
    <col min="525" max="525" width="8.375" style="54" customWidth="1"/>
    <col min="526" max="768" width="9.125" style="54"/>
    <col min="769" max="769" width="5.375" style="54" customWidth="1"/>
    <col min="770" max="770" width="8.75" style="54" customWidth="1"/>
    <col min="771" max="771" width="15.25" style="54" customWidth="1"/>
    <col min="772" max="772" width="11.375" style="54" customWidth="1"/>
    <col min="773" max="773" width="10.375" style="54" customWidth="1"/>
    <col min="774" max="774" width="8.875" style="54" customWidth="1"/>
    <col min="775" max="775" width="8.75" style="54" customWidth="1"/>
    <col min="776" max="776" width="9.625" style="54" customWidth="1"/>
    <col min="777" max="777" width="7.875" style="54" customWidth="1"/>
    <col min="778" max="778" width="9.625" style="54" customWidth="1"/>
    <col min="779" max="779" width="9.75" style="54" customWidth="1"/>
    <col min="780" max="780" width="9.25" style="54" customWidth="1"/>
    <col min="781" max="781" width="8.375" style="54" customWidth="1"/>
    <col min="782" max="1024" width="9.125" style="54"/>
    <col min="1025" max="1025" width="5.375" style="54" customWidth="1"/>
    <col min="1026" max="1026" width="8.75" style="54" customWidth="1"/>
    <col min="1027" max="1027" width="15.25" style="54" customWidth="1"/>
    <col min="1028" max="1028" width="11.375" style="54" customWidth="1"/>
    <col min="1029" max="1029" width="10.375" style="54" customWidth="1"/>
    <col min="1030" max="1030" width="8.875" style="54" customWidth="1"/>
    <col min="1031" max="1031" width="8.75" style="54" customWidth="1"/>
    <col min="1032" max="1032" width="9.625" style="54" customWidth="1"/>
    <col min="1033" max="1033" width="7.875" style="54" customWidth="1"/>
    <col min="1034" max="1034" width="9.625" style="54" customWidth="1"/>
    <col min="1035" max="1035" width="9.75" style="54" customWidth="1"/>
    <col min="1036" max="1036" width="9.25" style="54" customWidth="1"/>
    <col min="1037" max="1037" width="8.375" style="54" customWidth="1"/>
    <col min="1038" max="1280" width="9.125" style="54"/>
    <col min="1281" max="1281" width="5.375" style="54" customWidth="1"/>
    <col min="1282" max="1282" width="8.75" style="54" customWidth="1"/>
    <col min="1283" max="1283" width="15.25" style="54" customWidth="1"/>
    <col min="1284" max="1284" width="11.375" style="54" customWidth="1"/>
    <col min="1285" max="1285" width="10.375" style="54" customWidth="1"/>
    <col min="1286" max="1286" width="8.875" style="54" customWidth="1"/>
    <col min="1287" max="1287" width="8.75" style="54" customWidth="1"/>
    <col min="1288" max="1288" width="9.625" style="54" customWidth="1"/>
    <col min="1289" max="1289" width="7.875" style="54" customWidth="1"/>
    <col min="1290" max="1290" width="9.625" style="54" customWidth="1"/>
    <col min="1291" max="1291" width="9.75" style="54" customWidth="1"/>
    <col min="1292" max="1292" width="9.25" style="54" customWidth="1"/>
    <col min="1293" max="1293" width="8.375" style="54" customWidth="1"/>
    <col min="1294" max="1536" width="9.125" style="54"/>
    <col min="1537" max="1537" width="5.375" style="54" customWidth="1"/>
    <col min="1538" max="1538" width="8.75" style="54" customWidth="1"/>
    <col min="1539" max="1539" width="15.25" style="54" customWidth="1"/>
    <col min="1540" max="1540" width="11.375" style="54" customWidth="1"/>
    <col min="1541" max="1541" width="10.375" style="54" customWidth="1"/>
    <col min="1542" max="1542" width="8.875" style="54" customWidth="1"/>
    <col min="1543" max="1543" width="8.75" style="54" customWidth="1"/>
    <col min="1544" max="1544" width="9.625" style="54" customWidth="1"/>
    <col min="1545" max="1545" width="7.875" style="54" customWidth="1"/>
    <col min="1546" max="1546" width="9.625" style="54" customWidth="1"/>
    <col min="1547" max="1547" width="9.75" style="54" customWidth="1"/>
    <col min="1548" max="1548" width="9.25" style="54" customWidth="1"/>
    <col min="1549" max="1549" width="8.375" style="54" customWidth="1"/>
    <col min="1550" max="1792" width="9.125" style="54"/>
    <col min="1793" max="1793" width="5.375" style="54" customWidth="1"/>
    <col min="1794" max="1794" width="8.75" style="54" customWidth="1"/>
    <col min="1795" max="1795" width="15.25" style="54" customWidth="1"/>
    <col min="1796" max="1796" width="11.375" style="54" customWidth="1"/>
    <col min="1797" max="1797" width="10.375" style="54" customWidth="1"/>
    <col min="1798" max="1798" width="8.875" style="54" customWidth="1"/>
    <col min="1799" max="1799" width="8.75" style="54" customWidth="1"/>
    <col min="1800" max="1800" width="9.625" style="54" customWidth="1"/>
    <col min="1801" max="1801" width="7.875" style="54" customWidth="1"/>
    <col min="1802" max="1802" width="9.625" style="54" customWidth="1"/>
    <col min="1803" max="1803" width="9.75" style="54" customWidth="1"/>
    <col min="1804" max="1804" width="9.25" style="54" customWidth="1"/>
    <col min="1805" max="1805" width="8.375" style="54" customWidth="1"/>
    <col min="1806" max="2048" width="9.125" style="54"/>
    <col min="2049" max="2049" width="5.375" style="54" customWidth="1"/>
    <col min="2050" max="2050" width="8.75" style="54" customWidth="1"/>
    <col min="2051" max="2051" width="15.25" style="54" customWidth="1"/>
    <col min="2052" max="2052" width="11.375" style="54" customWidth="1"/>
    <col min="2053" max="2053" width="10.375" style="54" customWidth="1"/>
    <col min="2054" max="2054" width="8.875" style="54" customWidth="1"/>
    <col min="2055" max="2055" width="8.75" style="54" customWidth="1"/>
    <col min="2056" max="2056" width="9.625" style="54" customWidth="1"/>
    <col min="2057" max="2057" width="7.875" style="54" customWidth="1"/>
    <col min="2058" max="2058" width="9.625" style="54" customWidth="1"/>
    <col min="2059" max="2059" width="9.75" style="54" customWidth="1"/>
    <col min="2060" max="2060" width="9.25" style="54" customWidth="1"/>
    <col min="2061" max="2061" width="8.375" style="54" customWidth="1"/>
    <col min="2062" max="2304" width="9.125" style="54"/>
    <col min="2305" max="2305" width="5.375" style="54" customWidth="1"/>
    <col min="2306" max="2306" width="8.75" style="54" customWidth="1"/>
    <col min="2307" max="2307" width="15.25" style="54" customWidth="1"/>
    <col min="2308" max="2308" width="11.375" style="54" customWidth="1"/>
    <col min="2309" max="2309" width="10.375" style="54" customWidth="1"/>
    <col min="2310" max="2310" width="8.875" style="54" customWidth="1"/>
    <col min="2311" max="2311" width="8.75" style="54" customWidth="1"/>
    <col min="2312" max="2312" width="9.625" style="54" customWidth="1"/>
    <col min="2313" max="2313" width="7.875" style="54" customWidth="1"/>
    <col min="2314" max="2314" width="9.625" style="54" customWidth="1"/>
    <col min="2315" max="2315" width="9.75" style="54" customWidth="1"/>
    <col min="2316" max="2316" width="9.25" style="54" customWidth="1"/>
    <col min="2317" max="2317" width="8.375" style="54" customWidth="1"/>
    <col min="2318" max="2560" width="9.125" style="54"/>
    <col min="2561" max="2561" width="5.375" style="54" customWidth="1"/>
    <col min="2562" max="2562" width="8.75" style="54" customWidth="1"/>
    <col min="2563" max="2563" width="15.25" style="54" customWidth="1"/>
    <col min="2564" max="2564" width="11.375" style="54" customWidth="1"/>
    <col min="2565" max="2565" width="10.375" style="54" customWidth="1"/>
    <col min="2566" max="2566" width="8.875" style="54" customWidth="1"/>
    <col min="2567" max="2567" width="8.75" style="54" customWidth="1"/>
    <col min="2568" max="2568" width="9.625" style="54" customWidth="1"/>
    <col min="2569" max="2569" width="7.875" style="54" customWidth="1"/>
    <col min="2570" max="2570" width="9.625" style="54" customWidth="1"/>
    <col min="2571" max="2571" width="9.75" style="54" customWidth="1"/>
    <col min="2572" max="2572" width="9.25" style="54" customWidth="1"/>
    <col min="2573" max="2573" width="8.375" style="54" customWidth="1"/>
    <col min="2574" max="2816" width="9.125" style="54"/>
    <col min="2817" max="2817" width="5.375" style="54" customWidth="1"/>
    <col min="2818" max="2818" width="8.75" style="54" customWidth="1"/>
    <col min="2819" max="2819" width="15.25" style="54" customWidth="1"/>
    <col min="2820" max="2820" width="11.375" style="54" customWidth="1"/>
    <col min="2821" max="2821" width="10.375" style="54" customWidth="1"/>
    <col min="2822" max="2822" width="8.875" style="54" customWidth="1"/>
    <col min="2823" max="2823" width="8.75" style="54" customWidth="1"/>
    <col min="2824" max="2824" width="9.625" style="54" customWidth="1"/>
    <col min="2825" max="2825" width="7.875" style="54" customWidth="1"/>
    <col min="2826" max="2826" width="9.625" style="54" customWidth="1"/>
    <col min="2827" max="2827" width="9.75" style="54" customWidth="1"/>
    <col min="2828" max="2828" width="9.25" style="54" customWidth="1"/>
    <col min="2829" max="2829" width="8.375" style="54" customWidth="1"/>
    <col min="2830" max="3072" width="9.125" style="54"/>
    <col min="3073" max="3073" width="5.375" style="54" customWidth="1"/>
    <col min="3074" max="3074" width="8.75" style="54" customWidth="1"/>
    <col min="3075" max="3075" width="15.25" style="54" customWidth="1"/>
    <col min="3076" max="3076" width="11.375" style="54" customWidth="1"/>
    <col min="3077" max="3077" width="10.375" style="54" customWidth="1"/>
    <col min="3078" max="3078" width="8.875" style="54" customWidth="1"/>
    <col min="3079" max="3079" width="8.75" style="54" customWidth="1"/>
    <col min="3080" max="3080" width="9.625" style="54" customWidth="1"/>
    <col min="3081" max="3081" width="7.875" style="54" customWidth="1"/>
    <col min="3082" max="3082" width="9.625" style="54" customWidth="1"/>
    <col min="3083" max="3083" width="9.75" style="54" customWidth="1"/>
    <col min="3084" max="3084" width="9.25" style="54" customWidth="1"/>
    <col min="3085" max="3085" width="8.375" style="54" customWidth="1"/>
    <col min="3086" max="3328" width="9.125" style="54"/>
    <col min="3329" max="3329" width="5.375" style="54" customWidth="1"/>
    <col min="3330" max="3330" width="8.75" style="54" customWidth="1"/>
    <col min="3331" max="3331" width="15.25" style="54" customWidth="1"/>
    <col min="3332" max="3332" width="11.375" style="54" customWidth="1"/>
    <col min="3333" max="3333" width="10.375" style="54" customWidth="1"/>
    <col min="3334" max="3334" width="8.875" style="54" customWidth="1"/>
    <col min="3335" max="3335" width="8.75" style="54" customWidth="1"/>
    <col min="3336" max="3336" width="9.625" style="54" customWidth="1"/>
    <col min="3337" max="3337" width="7.875" style="54" customWidth="1"/>
    <col min="3338" max="3338" width="9.625" style="54" customWidth="1"/>
    <col min="3339" max="3339" width="9.75" style="54" customWidth="1"/>
    <col min="3340" max="3340" width="9.25" style="54" customWidth="1"/>
    <col min="3341" max="3341" width="8.375" style="54" customWidth="1"/>
    <col min="3342" max="3584" width="9.125" style="54"/>
    <col min="3585" max="3585" width="5.375" style="54" customWidth="1"/>
    <col min="3586" max="3586" width="8.75" style="54" customWidth="1"/>
    <col min="3587" max="3587" width="15.25" style="54" customWidth="1"/>
    <col min="3588" max="3588" width="11.375" style="54" customWidth="1"/>
    <col min="3589" max="3589" width="10.375" style="54" customWidth="1"/>
    <col min="3590" max="3590" width="8.875" style="54" customWidth="1"/>
    <col min="3591" max="3591" width="8.75" style="54" customWidth="1"/>
    <col min="3592" max="3592" width="9.625" style="54" customWidth="1"/>
    <col min="3593" max="3593" width="7.875" style="54" customWidth="1"/>
    <col min="3594" max="3594" width="9.625" style="54" customWidth="1"/>
    <col min="3595" max="3595" width="9.75" style="54" customWidth="1"/>
    <col min="3596" max="3596" width="9.25" style="54" customWidth="1"/>
    <col min="3597" max="3597" width="8.375" style="54" customWidth="1"/>
    <col min="3598" max="3840" width="9.125" style="54"/>
    <col min="3841" max="3841" width="5.375" style="54" customWidth="1"/>
    <col min="3842" max="3842" width="8.75" style="54" customWidth="1"/>
    <col min="3843" max="3843" width="15.25" style="54" customWidth="1"/>
    <col min="3844" max="3844" width="11.375" style="54" customWidth="1"/>
    <col min="3845" max="3845" width="10.375" style="54" customWidth="1"/>
    <col min="3846" max="3846" width="8.875" style="54" customWidth="1"/>
    <col min="3847" max="3847" width="8.75" style="54" customWidth="1"/>
    <col min="3848" max="3848" width="9.625" style="54" customWidth="1"/>
    <col min="3849" max="3849" width="7.875" style="54" customWidth="1"/>
    <col min="3850" max="3850" width="9.625" style="54" customWidth="1"/>
    <col min="3851" max="3851" width="9.75" style="54" customWidth="1"/>
    <col min="3852" max="3852" width="9.25" style="54" customWidth="1"/>
    <col min="3853" max="3853" width="8.375" style="54" customWidth="1"/>
    <col min="3854" max="4096" width="9.125" style="54"/>
    <col min="4097" max="4097" width="5.375" style="54" customWidth="1"/>
    <col min="4098" max="4098" width="8.75" style="54" customWidth="1"/>
    <col min="4099" max="4099" width="15.25" style="54" customWidth="1"/>
    <col min="4100" max="4100" width="11.375" style="54" customWidth="1"/>
    <col min="4101" max="4101" width="10.375" style="54" customWidth="1"/>
    <col min="4102" max="4102" width="8.875" style="54" customWidth="1"/>
    <col min="4103" max="4103" width="8.75" style="54" customWidth="1"/>
    <col min="4104" max="4104" width="9.625" style="54" customWidth="1"/>
    <col min="4105" max="4105" width="7.875" style="54" customWidth="1"/>
    <col min="4106" max="4106" width="9.625" style="54" customWidth="1"/>
    <col min="4107" max="4107" width="9.75" style="54" customWidth="1"/>
    <col min="4108" max="4108" width="9.25" style="54" customWidth="1"/>
    <col min="4109" max="4109" width="8.375" style="54" customWidth="1"/>
    <col min="4110" max="4352" width="9.125" style="54"/>
    <col min="4353" max="4353" width="5.375" style="54" customWidth="1"/>
    <col min="4354" max="4354" width="8.75" style="54" customWidth="1"/>
    <col min="4355" max="4355" width="15.25" style="54" customWidth="1"/>
    <col min="4356" max="4356" width="11.375" style="54" customWidth="1"/>
    <col min="4357" max="4357" width="10.375" style="54" customWidth="1"/>
    <col min="4358" max="4358" width="8.875" style="54" customWidth="1"/>
    <col min="4359" max="4359" width="8.75" style="54" customWidth="1"/>
    <col min="4360" max="4360" width="9.625" style="54" customWidth="1"/>
    <col min="4361" max="4361" width="7.875" style="54" customWidth="1"/>
    <col min="4362" max="4362" width="9.625" style="54" customWidth="1"/>
    <col min="4363" max="4363" width="9.75" style="54" customWidth="1"/>
    <col min="4364" max="4364" width="9.25" style="54" customWidth="1"/>
    <col min="4365" max="4365" width="8.375" style="54" customWidth="1"/>
    <col min="4366" max="4608" width="9.125" style="54"/>
    <col min="4609" max="4609" width="5.375" style="54" customWidth="1"/>
    <col min="4610" max="4610" width="8.75" style="54" customWidth="1"/>
    <col min="4611" max="4611" width="15.25" style="54" customWidth="1"/>
    <col min="4612" max="4612" width="11.375" style="54" customWidth="1"/>
    <col min="4613" max="4613" width="10.375" style="54" customWidth="1"/>
    <col min="4614" max="4614" width="8.875" style="54" customWidth="1"/>
    <col min="4615" max="4615" width="8.75" style="54" customWidth="1"/>
    <col min="4616" max="4616" width="9.625" style="54" customWidth="1"/>
    <col min="4617" max="4617" width="7.875" style="54" customWidth="1"/>
    <col min="4618" max="4618" width="9.625" style="54" customWidth="1"/>
    <col min="4619" max="4619" width="9.75" style="54" customWidth="1"/>
    <col min="4620" max="4620" width="9.25" style="54" customWidth="1"/>
    <col min="4621" max="4621" width="8.375" style="54" customWidth="1"/>
    <col min="4622" max="4864" width="9.125" style="54"/>
    <col min="4865" max="4865" width="5.375" style="54" customWidth="1"/>
    <col min="4866" max="4866" width="8.75" style="54" customWidth="1"/>
    <col min="4867" max="4867" width="15.25" style="54" customWidth="1"/>
    <col min="4868" max="4868" width="11.375" style="54" customWidth="1"/>
    <col min="4869" max="4869" width="10.375" style="54" customWidth="1"/>
    <col min="4870" max="4870" width="8.875" style="54" customWidth="1"/>
    <col min="4871" max="4871" width="8.75" style="54" customWidth="1"/>
    <col min="4872" max="4872" width="9.625" style="54" customWidth="1"/>
    <col min="4873" max="4873" width="7.875" style="54" customWidth="1"/>
    <col min="4874" max="4874" width="9.625" style="54" customWidth="1"/>
    <col min="4875" max="4875" width="9.75" style="54" customWidth="1"/>
    <col min="4876" max="4876" width="9.25" style="54" customWidth="1"/>
    <col min="4877" max="4877" width="8.375" style="54" customWidth="1"/>
    <col min="4878" max="5120" width="9.125" style="54"/>
    <col min="5121" max="5121" width="5.375" style="54" customWidth="1"/>
    <col min="5122" max="5122" width="8.75" style="54" customWidth="1"/>
    <col min="5123" max="5123" width="15.25" style="54" customWidth="1"/>
    <col min="5124" max="5124" width="11.375" style="54" customWidth="1"/>
    <col min="5125" max="5125" width="10.375" style="54" customWidth="1"/>
    <col min="5126" max="5126" width="8.875" style="54" customWidth="1"/>
    <col min="5127" max="5127" width="8.75" style="54" customWidth="1"/>
    <col min="5128" max="5128" width="9.625" style="54" customWidth="1"/>
    <col min="5129" max="5129" width="7.875" style="54" customWidth="1"/>
    <col min="5130" max="5130" width="9.625" style="54" customWidth="1"/>
    <col min="5131" max="5131" width="9.75" style="54" customWidth="1"/>
    <col min="5132" max="5132" width="9.25" style="54" customWidth="1"/>
    <col min="5133" max="5133" width="8.375" style="54" customWidth="1"/>
    <col min="5134" max="5376" width="9.125" style="54"/>
    <col min="5377" max="5377" width="5.375" style="54" customWidth="1"/>
    <col min="5378" max="5378" width="8.75" style="54" customWidth="1"/>
    <col min="5379" max="5379" width="15.25" style="54" customWidth="1"/>
    <col min="5380" max="5380" width="11.375" style="54" customWidth="1"/>
    <col min="5381" max="5381" width="10.375" style="54" customWidth="1"/>
    <col min="5382" max="5382" width="8.875" style="54" customWidth="1"/>
    <col min="5383" max="5383" width="8.75" style="54" customWidth="1"/>
    <col min="5384" max="5384" width="9.625" style="54" customWidth="1"/>
    <col min="5385" max="5385" width="7.875" style="54" customWidth="1"/>
    <col min="5386" max="5386" width="9.625" style="54" customWidth="1"/>
    <col min="5387" max="5387" width="9.75" style="54" customWidth="1"/>
    <col min="5388" max="5388" width="9.25" style="54" customWidth="1"/>
    <col min="5389" max="5389" width="8.375" style="54" customWidth="1"/>
    <col min="5390" max="5632" width="9.125" style="54"/>
    <col min="5633" max="5633" width="5.375" style="54" customWidth="1"/>
    <col min="5634" max="5634" width="8.75" style="54" customWidth="1"/>
    <col min="5635" max="5635" width="15.25" style="54" customWidth="1"/>
    <col min="5636" max="5636" width="11.375" style="54" customWidth="1"/>
    <col min="5637" max="5637" width="10.375" style="54" customWidth="1"/>
    <col min="5638" max="5638" width="8.875" style="54" customWidth="1"/>
    <col min="5639" max="5639" width="8.75" style="54" customWidth="1"/>
    <col min="5640" max="5640" width="9.625" style="54" customWidth="1"/>
    <col min="5641" max="5641" width="7.875" style="54" customWidth="1"/>
    <col min="5642" max="5642" width="9.625" style="54" customWidth="1"/>
    <col min="5643" max="5643" width="9.75" style="54" customWidth="1"/>
    <col min="5644" max="5644" width="9.25" style="54" customWidth="1"/>
    <col min="5645" max="5645" width="8.375" style="54" customWidth="1"/>
    <col min="5646" max="5888" width="9.125" style="54"/>
    <col min="5889" max="5889" width="5.375" style="54" customWidth="1"/>
    <col min="5890" max="5890" width="8.75" style="54" customWidth="1"/>
    <col min="5891" max="5891" width="15.25" style="54" customWidth="1"/>
    <col min="5892" max="5892" width="11.375" style="54" customWidth="1"/>
    <col min="5893" max="5893" width="10.375" style="54" customWidth="1"/>
    <col min="5894" max="5894" width="8.875" style="54" customWidth="1"/>
    <col min="5895" max="5895" width="8.75" style="54" customWidth="1"/>
    <col min="5896" max="5896" width="9.625" style="54" customWidth="1"/>
    <col min="5897" max="5897" width="7.875" style="54" customWidth="1"/>
    <col min="5898" max="5898" width="9.625" style="54" customWidth="1"/>
    <col min="5899" max="5899" width="9.75" style="54" customWidth="1"/>
    <col min="5900" max="5900" width="9.25" style="54" customWidth="1"/>
    <col min="5901" max="5901" width="8.375" style="54" customWidth="1"/>
    <col min="5902" max="6144" width="9.125" style="54"/>
    <col min="6145" max="6145" width="5.375" style="54" customWidth="1"/>
    <col min="6146" max="6146" width="8.75" style="54" customWidth="1"/>
    <col min="6147" max="6147" width="15.25" style="54" customWidth="1"/>
    <col min="6148" max="6148" width="11.375" style="54" customWidth="1"/>
    <col min="6149" max="6149" width="10.375" style="54" customWidth="1"/>
    <col min="6150" max="6150" width="8.875" style="54" customWidth="1"/>
    <col min="6151" max="6151" width="8.75" style="54" customWidth="1"/>
    <col min="6152" max="6152" width="9.625" style="54" customWidth="1"/>
    <col min="6153" max="6153" width="7.875" style="54" customWidth="1"/>
    <col min="6154" max="6154" width="9.625" style="54" customWidth="1"/>
    <col min="6155" max="6155" width="9.75" style="54" customWidth="1"/>
    <col min="6156" max="6156" width="9.25" style="54" customWidth="1"/>
    <col min="6157" max="6157" width="8.375" style="54" customWidth="1"/>
    <col min="6158" max="6400" width="9.125" style="54"/>
    <col min="6401" max="6401" width="5.375" style="54" customWidth="1"/>
    <col min="6402" max="6402" width="8.75" style="54" customWidth="1"/>
    <col min="6403" max="6403" width="15.25" style="54" customWidth="1"/>
    <col min="6404" max="6404" width="11.375" style="54" customWidth="1"/>
    <col min="6405" max="6405" width="10.375" style="54" customWidth="1"/>
    <col min="6406" max="6406" width="8.875" style="54" customWidth="1"/>
    <col min="6407" max="6407" width="8.75" style="54" customWidth="1"/>
    <col min="6408" max="6408" width="9.625" style="54" customWidth="1"/>
    <col min="6409" max="6409" width="7.875" style="54" customWidth="1"/>
    <col min="6410" max="6410" width="9.625" style="54" customWidth="1"/>
    <col min="6411" max="6411" width="9.75" style="54" customWidth="1"/>
    <col min="6412" max="6412" width="9.25" style="54" customWidth="1"/>
    <col min="6413" max="6413" width="8.375" style="54" customWidth="1"/>
    <col min="6414" max="6656" width="9.125" style="54"/>
    <col min="6657" max="6657" width="5.375" style="54" customWidth="1"/>
    <col min="6658" max="6658" width="8.75" style="54" customWidth="1"/>
    <col min="6659" max="6659" width="15.25" style="54" customWidth="1"/>
    <col min="6660" max="6660" width="11.375" style="54" customWidth="1"/>
    <col min="6661" max="6661" width="10.375" style="54" customWidth="1"/>
    <col min="6662" max="6662" width="8.875" style="54" customWidth="1"/>
    <col min="6663" max="6663" width="8.75" style="54" customWidth="1"/>
    <col min="6664" max="6664" width="9.625" style="54" customWidth="1"/>
    <col min="6665" max="6665" width="7.875" style="54" customWidth="1"/>
    <col min="6666" max="6666" width="9.625" style="54" customWidth="1"/>
    <col min="6667" max="6667" width="9.75" style="54" customWidth="1"/>
    <col min="6668" max="6668" width="9.25" style="54" customWidth="1"/>
    <col min="6669" max="6669" width="8.375" style="54" customWidth="1"/>
    <col min="6670" max="6912" width="9.125" style="54"/>
    <col min="6913" max="6913" width="5.375" style="54" customWidth="1"/>
    <col min="6914" max="6914" width="8.75" style="54" customWidth="1"/>
    <col min="6915" max="6915" width="15.25" style="54" customWidth="1"/>
    <col min="6916" max="6916" width="11.375" style="54" customWidth="1"/>
    <col min="6917" max="6917" width="10.375" style="54" customWidth="1"/>
    <col min="6918" max="6918" width="8.875" style="54" customWidth="1"/>
    <col min="6919" max="6919" width="8.75" style="54" customWidth="1"/>
    <col min="6920" max="6920" width="9.625" style="54" customWidth="1"/>
    <col min="6921" max="6921" width="7.875" style="54" customWidth="1"/>
    <col min="6922" max="6922" width="9.625" style="54" customWidth="1"/>
    <col min="6923" max="6923" width="9.75" style="54" customWidth="1"/>
    <col min="6924" max="6924" width="9.25" style="54" customWidth="1"/>
    <col min="6925" max="6925" width="8.375" style="54" customWidth="1"/>
    <col min="6926" max="7168" width="9.125" style="54"/>
    <col min="7169" max="7169" width="5.375" style="54" customWidth="1"/>
    <col min="7170" max="7170" width="8.75" style="54" customWidth="1"/>
    <col min="7171" max="7171" width="15.25" style="54" customWidth="1"/>
    <col min="7172" max="7172" width="11.375" style="54" customWidth="1"/>
    <col min="7173" max="7173" width="10.375" style="54" customWidth="1"/>
    <col min="7174" max="7174" width="8.875" style="54" customWidth="1"/>
    <col min="7175" max="7175" width="8.75" style="54" customWidth="1"/>
    <col min="7176" max="7176" width="9.625" style="54" customWidth="1"/>
    <col min="7177" max="7177" width="7.875" style="54" customWidth="1"/>
    <col min="7178" max="7178" width="9.625" style="54" customWidth="1"/>
    <col min="7179" max="7179" width="9.75" style="54" customWidth="1"/>
    <col min="7180" max="7180" width="9.25" style="54" customWidth="1"/>
    <col min="7181" max="7181" width="8.375" style="54" customWidth="1"/>
    <col min="7182" max="7424" width="9.125" style="54"/>
    <col min="7425" max="7425" width="5.375" style="54" customWidth="1"/>
    <col min="7426" max="7426" width="8.75" style="54" customWidth="1"/>
    <col min="7427" max="7427" width="15.25" style="54" customWidth="1"/>
    <col min="7428" max="7428" width="11.375" style="54" customWidth="1"/>
    <col min="7429" max="7429" width="10.375" style="54" customWidth="1"/>
    <col min="7430" max="7430" width="8.875" style="54" customWidth="1"/>
    <col min="7431" max="7431" width="8.75" style="54" customWidth="1"/>
    <col min="7432" max="7432" width="9.625" style="54" customWidth="1"/>
    <col min="7433" max="7433" width="7.875" style="54" customWidth="1"/>
    <col min="7434" max="7434" width="9.625" style="54" customWidth="1"/>
    <col min="7435" max="7435" width="9.75" style="54" customWidth="1"/>
    <col min="7436" max="7436" width="9.25" style="54" customWidth="1"/>
    <col min="7437" max="7437" width="8.375" style="54" customWidth="1"/>
    <col min="7438" max="7680" width="9.125" style="54"/>
    <col min="7681" max="7681" width="5.375" style="54" customWidth="1"/>
    <col min="7682" max="7682" width="8.75" style="54" customWidth="1"/>
    <col min="7683" max="7683" width="15.25" style="54" customWidth="1"/>
    <col min="7684" max="7684" width="11.375" style="54" customWidth="1"/>
    <col min="7685" max="7685" width="10.375" style="54" customWidth="1"/>
    <col min="7686" max="7686" width="8.875" style="54" customWidth="1"/>
    <col min="7687" max="7687" width="8.75" style="54" customWidth="1"/>
    <col min="7688" max="7688" width="9.625" style="54" customWidth="1"/>
    <col min="7689" max="7689" width="7.875" style="54" customWidth="1"/>
    <col min="7690" max="7690" width="9.625" style="54" customWidth="1"/>
    <col min="7691" max="7691" width="9.75" style="54" customWidth="1"/>
    <col min="7692" max="7692" width="9.25" style="54" customWidth="1"/>
    <col min="7693" max="7693" width="8.375" style="54" customWidth="1"/>
    <col min="7694" max="7936" width="9.125" style="54"/>
    <col min="7937" max="7937" width="5.375" style="54" customWidth="1"/>
    <col min="7938" max="7938" width="8.75" style="54" customWidth="1"/>
    <col min="7939" max="7939" width="15.25" style="54" customWidth="1"/>
    <col min="7940" max="7940" width="11.375" style="54" customWidth="1"/>
    <col min="7941" max="7941" width="10.375" style="54" customWidth="1"/>
    <col min="7942" max="7942" width="8.875" style="54" customWidth="1"/>
    <col min="7943" max="7943" width="8.75" style="54" customWidth="1"/>
    <col min="7944" max="7944" width="9.625" style="54" customWidth="1"/>
    <col min="7945" max="7945" width="7.875" style="54" customWidth="1"/>
    <col min="7946" max="7946" width="9.625" style="54" customWidth="1"/>
    <col min="7947" max="7947" width="9.75" style="54" customWidth="1"/>
    <col min="7948" max="7948" width="9.25" style="54" customWidth="1"/>
    <col min="7949" max="7949" width="8.375" style="54" customWidth="1"/>
    <col min="7950" max="8192" width="9.125" style="54"/>
    <col min="8193" max="8193" width="5.375" style="54" customWidth="1"/>
    <col min="8194" max="8194" width="8.75" style="54" customWidth="1"/>
    <col min="8195" max="8195" width="15.25" style="54" customWidth="1"/>
    <col min="8196" max="8196" width="11.375" style="54" customWidth="1"/>
    <col min="8197" max="8197" width="10.375" style="54" customWidth="1"/>
    <col min="8198" max="8198" width="8.875" style="54" customWidth="1"/>
    <col min="8199" max="8199" width="8.75" style="54" customWidth="1"/>
    <col min="8200" max="8200" width="9.625" style="54" customWidth="1"/>
    <col min="8201" max="8201" width="7.875" style="54" customWidth="1"/>
    <col min="8202" max="8202" width="9.625" style="54" customWidth="1"/>
    <col min="8203" max="8203" width="9.75" style="54" customWidth="1"/>
    <col min="8204" max="8204" width="9.25" style="54" customWidth="1"/>
    <col min="8205" max="8205" width="8.375" style="54" customWidth="1"/>
    <col min="8206" max="8448" width="9.125" style="54"/>
    <col min="8449" max="8449" width="5.375" style="54" customWidth="1"/>
    <col min="8450" max="8450" width="8.75" style="54" customWidth="1"/>
    <col min="8451" max="8451" width="15.25" style="54" customWidth="1"/>
    <col min="8452" max="8452" width="11.375" style="54" customWidth="1"/>
    <col min="8453" max="8453" width="10.375" style="54" customWidth="1"/>
    <col min="8454" max="8454" width="8.875" style="54" customWidth="1"/>
    <col min="8455" max="8455" width="8.75" style="54" customWidth="1"/>
    <col min="8456" max="8456" width="9.625" style="54" customWidth="1"/>
    <col min="8457" max="8457" width="7.875" style="54" customWidth="1"/>
    <col min="8458" max="8458" width="9.625" style="54" customWidth="1"/>
    <col min="8459" max="8459" width="9.75" style="54" customWidth="1"/>
    <col min="8460" max="8460" width="9.25" style="54" customWidth="1"/>
    <col min="8461" max="8461" width="8.375" style="54" customWidth="1"/>
    <col min="8462" max="8704" width="9.125" style="54"/>
    <col min="8705" max="8705" width="5.375" style="54" customWidth="1"/>
    <col min="8706" max="8706" width="8.75" style="54" customWidth="1"/>
    <col min="8707" max="8707" width="15.25" style="54" customWidth="1"/>
    <col min="8708" max="8708" width="11.375" style="54" customWidth="1"/>
    <col min="8709" max="8709" width="10.375" style="54" customWidth="1"/>
    <col min="8710" max="8710" width="8.875" style="54" customWidth="1"/>
    <col min="8711" max="8711" width="8.75" style="54" customWidth="1"/>
    <col min="8712" max="8712" width="9.625" style="54" customWidth="1"/>
    <col min="8713" max="8713" width="7.875" style="54" customWidth="1"/>
    <col min="8714" max="8714" width="9.625" style="54" customWidth="1"/>
    <col min="8715" max="8715" width="9.75" style="54" customWidth="1"/>
    <col min="8716" max="8716" width="9.25" style="54" customWidth="1"/>
    <col min="8717" max="8717" width="8.375" style="54" customWidth="1"/>
    <col min="8718" max="8960" width="9.125" style="54"/>
    <col min="8961" max="8961" width="5.375" style="54" customWidth="1"/>
    <col min="8962" max="8962" width="8.75" style="54" customWidth="1"/>
    <col min="8963" max="8963" width="15.25" style="54" customWidth="1"/>
    <col min="8964" max="8964" width="11.375" style="54" customWidth="1"/>
    <col min="8965" max="8965" width="10.375" style="54" customWidth="1"/>
    <col min="8966" max="8966" width="8.875" style="54" customWidth="1"/>
    <col min="8967" max="8967" width="8.75" style="54" customWidth="1"/>
    <col min="8968" max="8968" width="9.625" style="54" customWidth="1"/>
    <col min="8969" max="8969" width="7.875" style="54" customWidth="1"/>
    <col min="8970" max="8970" width="9.625" style="54" customWidth="1"/>
    <col min="8971" max="8971" width="9.75" style="54" customWidth="1"/>
    <col min="8972" max="8972" width="9.25" style="54" customWidth="1"/>
    <col min="8973" max="8973" width="8.375" style="54" customWidth="1"/>
    <col min="8974" max="9216" width="9.125" style="54"/>
    <col min="9217" max="9217" width="5.375" style="54" customWidth="1"/>
    <col min="9218" max="9218" width="8.75" style="54" customWidth="1"/>
    <col min="9219" max="9219" width="15.25" style="54" customWidth="1"/>
    <col min="9220" max="9220" width="11.375" style="54" customWidth="1"/>
    <col min="9221" max="9221" width="10.375" style="54" customWidth="1"/>
    <col min="9222" max="9222" width="8.875" style="54" customWidth="1"/>
    <col min="9223" max="9223" width="8.75" style="54" customWidth="1"/>
    <col min="9224" max="9224" width="9.625" style="54" customWidth="1"/>
    <col min="9225" max="9225" width="7.875" style="54" customWidth="1"/>
    <col min="9226" max="9226" width="9.625" style="54" customWidth="1"/>
    <col min="9227" max="9227" width="9.75" style="54" customWidth="1"/>
    <col min="9228" max="9228" width="9.25" style="54" customWidth="1"/>
    <col min="9229" max="9229" width="8.375" style="54" customWidth="1"/>
    <col min="9230" max="9472" width="9.125" style="54"/>
    <col min="9473" max="9473" width="5.375" style="54" customWidth="1"/>
    <col min="9474" max="9474" width="8.75" style="54" customWidth="1"/>
    <col min="9475" max="9475" width="15.25" style="54" customWidth="1"/>
    <col min="9476" max="9476" width="11.375" style="54" customWidth="1"/>
    <col min="9477" max="9477" width="10.375" style="54" customWidth="1"/>
    <col min="9478" max="9478" width="8.875" style="54" customWidth="1"/>
    <col min="9479" max="9479" width="8.75" style="54" customWidth="1"/>
    <col min="9480" max="9480" width="9.625" style="54" customWidth="1"/>
    <col min="9481" max="9481" width="7.875" style="54" customWidth="1"/>
    <col min="9482" max="9482" width="9.625" style="54" customWidth="1"/>
    <col min="9483" max="9483" width="9.75" style="54" customWidth="1"/>
    <col min="9484" max="9484" width="9.25" style="54" customWidth="1"/>
    <col min="9485" max="9485" width="8.375" style="54" customWidth="1"/>
    <col min="9486" max="9728" width="9.125" style="54"/>
    <col min="9729" max="9729" width="5.375" style="54" customWidth="1"/>
    <col min="9730" max="9730" width="8.75" style="54" customWidth="1"/>
    <col min="9731" max="9731" width="15.25" style="54" customWidth="1"/>
    <col min="9732" max="9732" width="11.375" style="54" customWidth="1"/>
    <col min="9733" max="9733" width="10.375" style="54" customWidth="1"/>
    <col min="9734" max="9734" width="8.875" style="54" customWidth="1"/>
    <col min="9735" max="9735" width="8.75" style="54" customWidth="1"/>
    <col min="9736" max="9736" width="9.625" style="54" customWidth="1"/>
    <col min="9737" max="9737" width="7.875" style="54" customWidth="1"/>
    <col min="9738" max="9738" width="9.625" style="54" customWidth="1"/>
    <col min="9739" max="9739" width="9.75" style="54" customWidth="1"/>
    <col min="9740" max="9740" width="9.25" style="54" customWidth="1"/>
    <col min="9741" max="9741" width="8.375" style="54" customWidth="1"/>
    <col min="9742" max="9984" width="9.125" style="54"/>
    <col min="9985" max="9985" width="5.375" style="54" customWidth="1"/>
    <col min="9986" max="9986" width="8.75" style="54" customWidth="1"/>
    <col min="9987" max="9987" width="15.25" style="54" customWidth="1"/>
    <col min="9988" max="9988" width="11.375" style="54" customWidth="1"/>
    <col min="9989" max="9989" width="10.375" style="54" customWidth="1"/>
    <col min="9990" max="9990" width="8.875" style="54" customWidth="1"/>
    <col min="9991" max="9991" width="8.75" style="54" customWidth="1"/>
    <col min="9992" max="9992" width="9.625" style="54" customWidth="1"/>
    <col min="9993" max="9993" width="7.875" style="54" customWidth="1"/>
    <col min="9994" max="9994" width="9.625" style="54" customWidth="1"/>
    <col min="9995" max="9995" width="9.75" style="54" customWidth="1"/>
    <col min="9996" max="9996" width="9.25" style="54" customWidth="1"/>
    <col min="9997" max="9997" width="8.375" style="54" customWidth="1"/>
    <col min="9998" max="10240" width="9.125" style="54"/>
    <col min="10241" max="10241" width="5.375" style="54" customWidth="1"/>
    <col min="10242" max="10242" width="8.75" style="54" customWidth="1"/>
    <col min="10243" max="10243" width="15.25" style="54" customWidth="1"/>
    <col min="10244" max="10244" width="11.375" style="54" customWidth="1"/>
    <col min="10245" max="10245" width="10.375" style="54" customWidth="1"/>
    <col min="10246" max="10246" width="8.875" style="54" customWidth="1"/>
    <col min="10247" max="10247" width="8.75" style="54" customWidth="1"/>
    <col min="10248" max="10248" width="9.625" style="54" customWidth="1"/>
    <col min="10249" max="10249" width="7.875" style="54" customWidth="1"/>
    <col min="10250" max="10250" width="9.625" style="54" customWidth="1"/>
    <col min="10251" max="10251" width="9.75" style="54" customWidth="1"/>
    <col min="10252" max="10252" width="9.25" style="54" customWidth="1"/>
    <col min="10253" max="10253" width="8.375" style="54" customWidth="1"/>
    <col min="10254" max="10496" width="9.125" style="54"/>
    <col min="10497" max="10497" width="5.375" style="54" customWidth="1"/>
    <col min="10498" max="10498" width="8.75" style="54" customWidth="1"/>
    <col min="10499" max="10499" width="15.25" style="54" customWidth="1"/>
    <col min="10500" max="10500" width="11.375" style="54" customWidth="1"/>
    <col min="10501" max="10501" width="10.375" style="54" customWidth="1"/>
    <col min="10502" max="10502" width="8.875" style="54" customWidth="1"/>
    <col min="10503" max="10503" width="8.75" style="54" customWidth="1"/>
    <col min="10504" max="10504" width="9.625" style="54" customWidth="1"/>
    <col min="10505" max="10505" width="7.875" style="54" customWidth="1"/>
    <col min="10506" max="10506" width="9.625" style="54" customWidth="1"/>
    <col min="10507" max="10507" width="9.75" style="54" customWidth="1"/>
    <col min="10508" max="10508" width="9.25" style="54" customWidth="1"/>
    <col min="10509" max="10509" width="8.375" style="54" customWidth="1"/>
    <col min="10510" max="10752" width="9.125" style="54"/>
    <col min="10753" max="10753" width="5.375" style="54" customWidth="1"/>
    <col min="10754" max="10754" width="8.75" style="54" customWidth="1"/>
    <col min="10755" max="10755" width="15.25" style="54" customWidth="1"/>
    <col min="10756" max="10756" width="11.375" style="54" customWidth="1"/>
    <col min="10757" max="10757" width="10.375" style="54" customWidth="1"/>
    <col min="10758" max="10758" width="8.875" style="54" customWidth="1"/>
    <col min="10759" max="10759" width="8.75" style="54" customWidth="1"/>
    <col min="10760" max="10760" width="9.625" style="54" customWidth="1"/>
    <col min="10761" max="10761" width="7.875" style="54" customWidth="1"/>
    <col min="10762" max="10762" width="9.625" style="54" customWidth="1"/>
    <col min="10763" max="10763" width="9.75" style="54" customWidth="1"/>
    <col min="10764" max="10764" width="9.25" style="54" customWidth="1"/>
    <col min="10765" max="10765" width="8.375" style="54" customWidth="1"/>
    <col min="10766" max="11008" width="9.125" style="54"/>
    <col min="11009" max="11009" width="5.375" style="54" customWidth="1"/>
    <col min="11010" max="11010" width="8.75" style="54" customWidth="1"/>
    <col min="11011" max="11011" width="15.25" style="54" customWidth="1"/>
    <col min="11012" max="11012" width="11.375" style="54" customWidth="1"/>
    <col min="11013" max="11013" width="10.375" style="54" customWidth="1"/>
    <col min="11014" max="11014" width="8.875" style="54" customWidth="1"/>
    <col min="11015" max="11015" width="8.75" style="54" customWidth="1"/>
    <col min="11016" max="11016" width="9.625" style="54" customWidth="1"/>
    <col min="11017" max="11017" width="7.875" style="54" customWidth="1"/>
    <col min="11018" max="11018" width="9.625" style="54" customWidth="1"/>
    <col min="11019" max="11019" width="9.75" style="54" customWidth="1"/>
    <col min="11020" max="11020" width="9.25" style="54" customWidth="1"/>
    <col min="11021" max="11021" width="8.375" style="54" customWidth="1"/>
    <col min="11022" max="11264" width="9.125" style="54"/>
    <col min="11265" max="11265" width="5.375" style="54" customWidth="1"/>
    <col min="11266" max="11266" width="8.75" style="54" customWidth="1"/>
    <col min="11267" max="11267" width="15.25" style="54" customWidth="1"/>
    <col min="11268" max="11268" width="11.375" style="54" customWidth="1"/>
    <col min="11269" max="11269" width="10.375" style="54" customWidth="1"/>
    <col min="11270" max="11270" width="8.875" style="54" customWidth="1"/>
    <col min="11271" max="11271" width="8.75" style="54" customWidth="1"/>
    <col min="11272" max="11272" width="9.625" style="54" customWidth="1"/>
    <col min="11273" max="11273" width="7.875" style="54" customWidth="1"/>
    <col min="11274" max="11274" width="9.625" style="54" customWidth="1"/>
    <col min="11275" max="11275" width="9.75" style="54" customWidth="1"/>
    <col min="11276" max="11276" width="9.25" style="54" customWidth="1"/>
    <col min="11277" max="11277" width="8.375" style="54" customWidth="1"/>
    <col min="11278" max="11520" width="9.125" style="54"/>
    <col min="11521" max="11521" width="5.375" style="54" customWidth="1"/>
    <col min="11522" max="11522" width="8.75" style="54" customWidth="1"/>
    <col min="11523" max="11523" width="15.25" style="54" customWidth="1"/>
    <col min="11524" max="11524" width="11.375" style="54" customWidth="1"/>
    <col min="11525" max="11525" width="10.375" style="54" customWidth="1"/>
    <col min="11526" max="11526" width="8.875" style="54" customWidth="1"/>
    <col min="11527" max="11527" width="8.75" style="54" customWidth="1"/>
    <col min="11528" max="11528" width="9.625" style="54" customWidth="1"/>
    <col min="11529" max="11529" width="7.875" style="54" customWidth="1"/>
    <col min="11530" max="11530" width="9.625" style="54" customWidth="1"/>
    <col min="11531" max="11531" width="9.75" style="54" customWidth="1"/>
    <col min="11532" max="11532" width="9.25" style="54" customWidth="1"/>
    <col min="11533" max="11533" width="8.375" style="54" customWidth="1"/>
    <col min="11534" max="11776" width="9.125" style="54"/>
    <col min="11777" max="11777" width="5.375" style="54" customWidth="1"/>
    <col min="11778" max="11778" width="8.75" style="54" customWidth="1"/>
    <col min="11779" max="11779" width="15.25" style="54" customWidth="1"/>
    <col min="11780" max="11780" width="11.375" style="54" customWidth="1"/>
    <col min="11781" max="11781" width="10.375" style="54" customWidth="1"/>
    <col min="11782" max="11782" width="8.875" style="54" customWidth="1"/>
    <col min="11783" max="11783" width="8.75" style="54" customWidth="1"/>
    <col min="11784" max="11784" width="9.625" style="54" customWidth="1"/>
    <col min="11785" max="11785" width="7.875" style="54" customWidth="1"/>
    <col min="11786" max="11786" width="9.625" style="54" customWidth="1"/>
    <col min="11787" max="11787" width="9.75" style="54" customWidth="1"/>
    <col min="11788" max="11788" width="9.25" style="54" customWidth="1"/>
    <col min="11789" max="11789" width="8.375" style="54" customWidth="1"/>
    <col min="11790" max="12032" width="9.125" style="54"/>
    <col min="12033" max="12033" width="5.375" style="54" customWidth="1"/>
    <col min="12034" max="12034" width="8.75" style="54" customWidth="1"/>
    <col min="12035" max="12035" width="15.25" style="54" customWidth="1"/>
    <col min="12036" max="12036" width="11.375" style="54" customWidth="1"/>
    <col min="12037" max="12037" width="10.375" style="54" customWidth="1"/>
    <col min="12038" max="12038" width="8.875" style="54" customWidth="1"/>
    <col min="12039" max="12039" width="8.75" style="54" customWidth="1"/>
    <col min="12040" max="12040" width="9.625" style="54" customWidth="1"/>
    <col min="12041" max="12041" width="7.875" style="54" customWidth="1"/>
    <col min="12042" max="12042" width="9.625" style="54" customWidth="1"/>
    <col min="12043" max="12043" width="9.75" style="54" customWidth="1"/>
    <col min="12044" max="12044" width="9.25" style="54" customWidth="1"/>
    <col min="12045" max="12045" width="8.375" style="54" customWidth="1"/>
    <col min="12046" max="12288" width="9.125" style="54"/>
    <col min="12289" max="12289" width="5.375" style="54" customWidth="1"/>
    <col min="12290" max="12290" width="8.75" style="54" customWidth="1"/>
    <col min="12291" max="12291" width="15.25" style="54" customWidth="1"/>
    <col min="12292" max="12292" width="11.375" style="54" customWidth="1"/>
    <col min="12293" max="12293" width="10.375" style="54" customWidth="1"/>
    <col min="12294" max="12294" width="8.875" style="54" customWidth="1"/>
    <col min="12295" max="12295" width="8.75" style="54" customWidth="1"/>
    <col min="12296" max="12296" width="9.625" style="54" customWidth="1"/>
    <col min="12297" max="12297" width="7.875" style="54" customWidth="1"/>
    <col min="12298" max="12298" width="9.625" style="54" customWidth="1"/>
    <col min="12299" max="12299" width="9.75" style="54" customWidth="1"/>
    <col min="12300" max="12300" width="9.25" style="54" customWidth="1"/>
    <col min="12301" max="12301" width="8.375" style="54" customWidth="1"/>
    <col min="12302" max="12544" width="9.125" style="54"/>
    <col min="12545" max="12545" width="5.375" style="54" customWidth="1"/>
    <col min="12546" max="12546" width="8.75" style="54" customWidth="1"/>
    <col min="12547" max="12547" width="15.25" style="54" customWidth="1"/>
    <col min="12548" max="12548" width="11.375" style="54" customWidth="1"/>
    <col min="12549" max="12549" width="10.375" style="54" customWidth="1"/>
    <col min="12550" max="12550" width="8.875" style="54" customWidth="1"/>
    <col min="12551" max="12551" width="8.75" style="54" customWidth="1"/>
    <col min="12552" max="12552" width="9.625" style="54" customWidth="1"/>
    <col min="12553" max="12553" width="7.875" style="54" customWidth="1"/>
    <col min="12554" max="12554" width="9.625" style="54" customWidth="1"/>
    <col min="12555" max="12555" width="9.75" style="54" customWidth="1"/>
    <col min="12556" max="12556" width="9.25" style="54" customWidth="1"/>
    <col min="12557" max="12557" width="8.375" style="54" customWidth="1"/>
    <col min="12558" max="12800" width="9.125" style="54"/>
    <col min="12801" max="12801" width="5.375" style="54" customWidth="1"/>
    <col min="12802" max="12802" width="8.75" style="54" customWidth="1"/>
    <col min="12803" max="12803" width="15.25" style="54" customWidth="1"/>
    <col min="12804" max="12804" width="11.375" style="54" customWidth="1"/>
    <col min="12805" max="12805" width="10.375" style="54" customWidth="1"/>
    <col min="12806" max="12806" width="8.875" style="54" customWidth="1"/>
    <col min="12807" max="12807" width="8.75" style="54" customWidth="1"/>
    <col min="12808" max="12808" width="9.625" style="54" customWidth="1"/>
    <col min="12809" max="12809" width="7.875" style="54" customWidth="1"/>
    <col min="12810" max="12810" width="9.625" style="54" customWidth="1"/>
    <col min="12811" max="12811" width="9.75" style="54" customWidth="1"/>
    <col min="12812" max="12812" width="9.25" style="54" customWidth="1"/>
    <col min="12813" max="12813" width="8.375" style="54" customWidth="1"/>
    <col min="12814" max="13056" width="9.125" style="54"/>
    <col min="13057" max="13057" width="5.375" style="54" customWidth="1"/>
    <col min="13058" max="13058" width="8.75" style="54" customWidth="1"/>
    <col min="13059" max="13059" width="15.25" style="54" customWidth="1"/>
    <col min="13060" max="13060" width="11.375" style="54" customWidth="1"/>
    <col min="13061" max="13061" width="10.375" style="54" customWidth="1"/>
    <col min="13062" max="13062" width="8.875" style="54" customWidth="1"/>
    <col min="13063" max="13063" width="8.75" style="54" customWidth="1"/>
    <col min="13064" max="13064" width="9.625" style="54" customWidth="1"/>
    <col min="13065" max="13065" width="7.875" style="54" customWidth="1"/>
    <col min="13066" max="13066" width="9.625" style="54" customWidth="1"/>
    <col min="13067" max="13067" width="9.75" style="54" customWidth="1"/>
    <col min="13068" max="13068" width="9.25" style="54" customWidth="1"/>
    <col min="13069" max="13069" width="8.375" style="54" customWidth="1"/>
    <col min="13070" max="13312" width="9.125" style="54"/>
    <col min="13313" max="13313" width="5.375" style="54" customWidth="1"/>
    <col min="13314" max="13314" width="8.75" style="54" customWidth="1"/>
    <col min="13315" max="13315" width="15.25" style="54" customWidth="1"/>
    <col min="13316" max="13316" width="11.375" style="54" customWidth="1"/>
    <col min="13317" max="13317" width="10.375" style="54" customWidth="1"/>
    <col min="13318" max="13318" width="8.875" style="54" customWidth="1"/>
    <col min="13319" max="13319" width="8.75" style="54" customWidth="1"/>
    <col min="13320" max="13320" width="9.625" style="54" customWidth="1"/>
    <col min="13321" max="13321" width="7.875" style="54" customWidth="1"/>
    <col min="13322" max="13322" width="9.625" style="54" customWidth="1"/>
    <col min="13323" max="13323" width="9.75" style="54" customWidth="1"/>
    <col min="13324" max="13324" width="9.25" style="54" customWidth="1"/>
    <col min="13325" max="13325" width="8.375" style="54" customWidth="1"/>
    <col min="13326" max="13568" width="9.125" style="54"/>
    <col min="13569" max="13569" width="5.375" style="54" customWidth="1"/>
    <col min="13570" max="13570" width="8.75" style="54" customWidth="1"/>
    <col min="13571" max="13571" width="15.25" style="54" customWidth="1"/>
    <col min="13572" max="13572" width="11.375" style="54" customWidth="1"/>
    <col min="13573" max="13573" width="10.375" style="54" customWidth="1"/>
    <col min="13574" max="13574" width="8.875" style="54" customWidth="1"/>
    <col min="13575" max="13575" width="8.75" style="54" customWidth="1"/>
    <col min="13576" max="13576" width="9.625" style="54" customWidth="1"/>
    <col min="13577" max="13577" width="7.875" style="54" customWidth="1"/>
    <col min="13578" max="13578" width="9.625" style="54" customWidth="1"/>
    <col min="13579" max="13579" width="9.75" style="54" customWidth="1"/>
    <col min="13580" max="13580" width="9.25" style="54" customWidth="1"/>
    <col min="13581" max="13581" width="8.375" style="54" customWidth="1"/>
    <col min="13582" max="13824" width="9.125" style="54"/>
    <col min="13825" max="13825" width="5.375" style="54" customWidth="1"/>
    <col min="13826" max="13826" width="8.75" style="54" customWidth="1"/>
    <col min="13827" max="13827" width="15.25" style="54" customWidth="1"/>
    <col min="13828" max="13828" width="11.375" style="54" customWidth="1"/>
    <col min="13829" max="13829" width="10.375" style="54" customWidth="1"/>
    <col min="13830" max="13830" width="8.875" style="54" customWidth="1"/>
    <col min="13831" max="13831" width="8.75" style="54" customWidth="1"/>
    <col min="13832" max="13832" width="9.625" style="54" customWidth="1"/>
    <col min="13833" max="13833" width="7.875" style="54" customWidth="1"/>
    <col min="13834" max="13834" width="9.625" style="54" customWidth="1"/>
    <col min="13835" max="13835" width="9.75" style="54" customWidth="1"/>
    <col min="13836" max="13836" width="9.25" style="54" customWidth="1"/>
    <col min="13837" max="13837" width="8.375" style="54" customWidth="1"/>
    <col min="13838" max="14080" width="9.125" style="54"/>
    <col min="14081" max="14081" width="5.375" style="54" customWidth="1"/>
    <col min="14082" max="14082" width="8.75" style="54" customWidth="1"/>
    <col min="14083" max="14083" width="15.25" style="54" customWidth="1"/>
    <col min="14084" max="14084" width="11.375" style="54" customWidth="1"/>
    <col min="14085" max="14085" width="10.375" style="54" customWidth="1"/>
    <col min="14086" max="14086" width="8.875" style="54" customWidth="1"/>
    <col min="14087" max="14087" width="8.75" style="54" customWidth="1"/>
    <col min="14088" max="14088" width="9.625" style="54" customWidth="1"/>
    <col min="14089" max="14089" width="7.875" style="54" customWidth="1"/>
    <col min="14090" max="14090" width="9.625" style="54" customWidth="1"/>
    <col min="14091" max="14091" width="9.75" style="54" customWidth="1"/>
    <col min="14092" max="14092" width="9.25" style="54" customWidth="1"/>
    <col min="14093" max="14093" width="8.375" style="54" customWidth="1"/>
    <col min="14094" max="14336" width="9.125" style="54"/>
    <col min="14337" max="14337" width="5.375" style="54" customWidth="1"/>
    <col min="14338" max="14338" width="8.75" style="54" customWidth="1"/>
    <col min="14339" max="14339" width="15.25" style="54" customWidth="1"/>
    <col min="14340" max="14340" width="11.375" style="54" customWidth="1"/>
    <col min="14341" max="14341" width="10.375" style="54" customWidth="1"/>
    <col min="14342" max="14342" width="8.875" style="54" customWidth="1"/>
    <col min="14343" max="14343" width="8.75" style="54" customWidth="1"/>
    <col min="14344" max="14344" width="9.625" style="54" customWidth="1"/>
    <col min="14345" max="14345" width="7.875" style="54" customWidth="1"/>
    <col min="14346" max="14346" width="9.625" style="54" customWidth="1"/>
    <col min="14347" max="14347" width="9.75" style="54" customWidth="1"/>
    <col min="14348" max="14348" width="9.25" style="54" customWidth="1"/>
    <col min="14349" max="14349" width="8.375" style="54" customWidth="1"/>
    <col min="14350" max="14592" width="9.125" style="54"/>
    <col min="14593" max="14593" width="5.375" style="54" customWidth="1"/>
    <col min="14594" max="14594" width="8.75" style="54" customWidth="1"/>
    <col min="14595" max="14595" width="15.25" style="54" customWidth="1"/>
    <col min="14596" max="14596" width="11.375" style="54" customWidth="1"/>
    <col min="14597" max="14597" width="10.375" style="54" customWidth="1"/>
    <col min="14598" max="14598" width="8.875" style="54" customWidth="1"/>
    <col min="14599" max="14599" width="8.75" style="54" customWidth="1"/>
    <col min="14600" max="14600" width="9.625" style="54" customWidth="1"/>
    <col min="14601" max="14601" width="7.875" style="54" customWidth="1"/>
    <col min="14602" max="14602" width="9.625" style="54" customWidth="1"/>
    <col min="14603" max="14603" width="9.75" style="54" customWidth="1"/>
    <col min="14604" max="14604" width="9.25" style="54" customWidth="1"/>
    <col min="14605" max="14605" width="8.375" style="54" customWidth="1"/>
    <col min="14606" max="14848" width="9.125" style="54"/>
    <col min="14849" max="14849" width="5.375" style="54" customWidth="1"/>
    <col min="14850" max="14850" width="8.75" style="54" customWidth="1"/>
    <col min="14851" max="14851" width="15.25" style="54" customWidth="1"/>
    <col min="14852" max="14852" width="11.375" style="54" customWidth="1"/>
    <col min="14853" max="14853" width="10.375" style="54" customWidth="1"/>
    <col min="14854" max="14854" width="8.875" style="54" customWidth="1"/>
    <col min="14855" max="14855" width="8.75" style="54" customWidth="1"/>
    <col min="14856" max="14856" width="9.625" style="54" customWidth="1"/>
    <col min="14857" max="14857" width="7.875" style="54" customWidth="1"/>
    <col min="14858" max="14858" width="9.625" style="54" customWidth="1"/>
    <col min="14859" max="14859" width="9.75" style="54" customWidth="1"/>
    <col min="14860" max="14860" width="9.25" style="54" customWidth="1"/>
    <col min="14861" max="14861" width="8.375" style="54" customWidth="1"/>
    <col min="14862" max="15104" width="9.125" style="54"/>
    <col min="15105" max="15105" width="5.375" style="54" customWidth="1"/>
    <col min="15106" max="15106" width="8.75" style="54" customWidth="1"/>
    <col min="15107" max="15107" width="15.25" style="54" customWidth="1"/>
    <col min="15108" max="15108" width="11.375" style="54" customWidth="1"/>
    <col min="15109" max="15109" width="10.375" style="54" customWidth="1"/>
    <col min="15110" max="15110" width="8.875" style="54" customWidth="1"/>
    <col min="15111" max="15111" width="8.75" style="54" customWidth="1"/>
    <col min="15112" max="15112" width="9.625" style="54" customWidth="1"/>
    <col min="15113" max="15113" width="7.875" style="54" customWidth="1"/>
    <col min="15114" max="15114" width="9.625" style="54" customWidth="1"/>
    <col min="15115" max="15115" width="9.75" style="54" customWidth="1"/>
    <col min="15116" max="15116" width="9.25" style="54" customWidth="1"/>
    <col min="15117" max="15117" width="8.375" style="54" customWidth="1"/>
    <col min="15118" max="15360" width="9.125" style="54"/>
    <col min="15361" max="15361" width="5.375" style="54" customWidth="1"/>
    <col min="15362" max="15362" width="8.75" style="54" customWidth="1"/>
    <col min="15363" max="15363" width="15.25" style="54" customWidth="1"/>
    <col min="15364" max="15364" width="11.375" style="54" customWidth="1"/>
    <col min="15365" max="15365" width="10.375" style="54" customWidth="1"/>
    <col min="15366" max="15366" width="8.875" style="54" customWidth="1"/>
    <col min="15367" max="15367" width="8.75" style="54" customWidth="1"/>
    <col min="15368" max="15368" width="9.625" style="54" customWidth="1"/>
    <col min="15369" max="15369" width="7.875" style="54" customWidth="1"/>
    <col min="15370" max="15370" width="9.625" style="54" customWidth="1"/>
    <col min="15371" max="15371" width="9.75" style="54" customWidth="1"/>
    <col min="15372" max="15372" width="9.25" style="54" customWidth="1"/>
    <col min="15373" max="15373" width="8.375" style="54" customWidth="1"/>
    <col min="15374" max="15616" width="9.125" style="54"/>
    <col min="15617" max="15617" width="5.375" style="54" customWidth="1"/>
    <col min="15618" max="15618" width="8.75" style="54" customWidth="1"/>
    <col min="15619" max="15619" width="15.25" style="54" customWidth="1"/>
    <col min="15620" max="15620" width="11.375" style="54" customWidth="1"/>
    <col min="15621" max="15621" width="10.375" style="54" customWidth="1"/>
    <col min="15622" max="15622" width="8.875" style="54" customWidth="1"/>
    <col min="15623" max="15623" width="8.75" style="54" customWidth="1"/>
    <col min="15624" max="15624" width="9.625" style="54" customWidth="1"/>
    <col min="15625" max="15625" width="7.875" style="54" customWidth="1"/>
    <col min="15626" max="15626" width="9.625" style="54" customWidth="1"/>
    <col min="15627" max="15627" width="9.75" style="54" customWidth="1"/>
    <col min="15628" max="15628" width="9.25" style="54" customWidth="1"/>
    <col min="15629" max="15629" width="8.375" style="54" customWidth="1"/>
    <col min="15630" max="15872" width="9.125" style="54"/>
    <col min="15873" max="15873" width="5.375" style="54" customWidth="1"/>
    <col min="15874" max="15874" width="8.75" style="54" customWidth="1"/>
    <col min="15875" max="15875" width="15.25" style="54" customWidth="1"/>
    <col min="15876" max="15876" width="11.375" style="54" customWidth="1"/>
    <col min="15877" max="15877" width="10.375" style="54" customWidth="1"/>
    <col min="15878" max="15878" width="8.875" style="54" customWidth="1"/>
    <col min="15879" max="15879" width="8.75" style="54" customWidth="1"/>
    <col min="15880" max="15880" width="9.625" style="54" customWidth="1"/>
    <col min="15881" max="15881" width="7.875" style="54" customWidth="1"/>
    <col min="15882" max="15882" width="9.625" style="54" customWidth="1"/>
    <col min="15883" max="15883" width="9.75" style="54" customWidth="1"/>
    <col min="15884" max="15884" width="9.25" style="54" customWidth="1"/>
    <col min="15885" max="15885" width="8.375" style="54" customWidth="1"/>
    <col min="15886" max="16128" width="9.125" style="54"/>
    <col min="16129" max="16129" width="5.375" style="54" customWidth="1"/>
    <col min="16130" max="16130" width="8.75" style="54" customWidth="1"/>
    <col min="16131" max="16131" width="15.25" style="54" customWidth="1"/>
    <col min="16132" max="16132" width="11.375" style="54" customWidth="1"/>
    <col min="16133" max="16133" width="10.375" style="54" customWidth="1"/>
    <col min="16134" max="16134" width="8.875" style="54" customWidth="1"/>
    <col min="16135" max="16135" width="8.75" style="54" customWidth="1"/>
    <col min="16136" max="16136" width="9.625" style="54" customWidth="1"/>
    <col min="16137" max="16137" width="7.875" style="54" customWidth="1"/>
    <col min="16138" max="16138" width="9.625" style="54" customWidth="1"/>
    <col min="16139" max="16139" width="9.75" style="54" customWidth="1"/>
    <col min="16140" max="16140" width="9.25" style="54" customWidth="1"/>
    <col min="16141" max="16141" width="8.375" style="54" customWidth="1"/>
    <col min="16142" max="16384" width="9.125" style="54"/>
  </cols>
  <sheetData>
    <row r="2" spans="1:13">
      <c r="A2" s="391" t="s">
        <v>90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</row>
    <row r="3" spans="1:13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>
      <c r="B4" s="392" t="s">
        <v>91</v>
      </c>
      <c r="C4" s="392"/>
      <c r="D4" s="392"/>
      <c r="E4" s="56">
        <v>2870</v>
      </c>
      <c r="F4" s="57" t="s">
        <v>92</v>
      </c>
      <c r="G4" s="57"/>
      <c r="H4" s="57"/>
      <c r="I4" s="57"/>
      <c r="J4" s="57"/>
      <c r="K4" s="57"/>
      <c r="L4" s="57"/>
    </row>
    <row r="5" spans="1:13">
      <c r="A5" s="393" t="s">
        <v>93</v>
      </c>
      <c r="B5" s="393"/>
      <c r="C5" s="58"/>
      <c r="D5" s="58"/>
      <c r="E5" s="56"/>
      <c r="F5" s="57"/>
      <c r="H5" s="394" t="s">
        <v>94</v>
      </c>
      <c r="I5" s="394"/>
      <c r="J5" s="57"/>
      <c r="K5" s="57"/>
      <c r="L5" s="57"/>
    </row>
    <row r="6" spans="1:13">
      <c r="A6" s="395" t="s">
        <v>95</v>
      </c>
      <c r="B6" s="395"/>
      <c r="C6" s="395"/>
      <c r="D6" s="395"/>
      <c r="E6" s="59">
        <v>971</v>
      </c>
      <c r="F6" s="57" t="s">
        <v>92</v>
      </c>
      <c r="G6" s="395" t="s">
        <v>95</v>
      </c>
      <c r="H6" s="395"/>
      <c r="I6" s="395"/>
      <c r="J6" s="395"/>
      <c r="K6" s="395"/>
      <c r="L6" s="59">
        <v>377</v>
      </c>
      <c r="M6" s="57" t="s">
        <v>92</v>
      </c>
    </row>
    <row r="7" spans="1:13">
      <c r="A7" s="395" t="s">
        <v>96</v>
      </c>
      <c r="B7" s="395"/>
      <c r="C7" s="395"/>
      <c r="D7" s="395"/>
      <c r="E7" s="59">
        <v>553</v>
      </c>
      <c r="F7" s="57" t="s">
        <v>92</v>
      </c>
      <c r="G7" s="395" t="s">
        <v>96</v>
      </c>
      <c r="H7" s="395"/>
      <c r="I7" s="395"/>
      <c r="J7" s="395"/>
      <c r="K7" s="395"/>
      <c r="L7" s="396" t="s">
        <v>97</v>
      </c>
      <c r="M7" s="396"/>
    </row>
    <row r="8" spans="1:13">
      <c r="A8" s="395" t="s">
        <v>98</v>
      </c>
      <c r="B8" s="395"/>
      <c r="C8" s="395"/>
      <c r="D8" s="395"/>
      <c r="E8" s="59">
        <v>418</v>
      </c>
      <c r="F8" s="57" t="s">
        <v>92</v>
      </c>
      <c r="G8" s="395" t="s">
        <v>98</v>
      </c>
      <c r="H8" s="395"/>
      <c r="I8" s="395"/>
      <c r="J8" s="395"/>
      <c r="K8" s="395"/>
      <c r="L8" s="396" t="s">
        <v>97</v>
      </c>
      <c r="M8" s="396"/>
    </row>
    <row r="9" spans="1:13">
      <c r="D9" s="57"/>
      <c r="E9" s="57"/>
      <c r="F9" s="57"/>
      <c r="G9" s="60"/>
      <c r="H9" s="60"/>
      <c r="I9" s="60"/>
      <c r="J9" s="60"/>
      <c r="K9" s="60"/>
      <c r="L9" s="57"/>
      <c r="M9" s="57"/>
    </row>
    <row r="10" spans="1:13">
      <c r="A10" s="57" t="s">
        <v>99</v>
      </c>
      <c r="C10" s="57"/>
      <c r="D10" s="57"/>
      <c r="E10" s="57"/>
      <c r="F10" s="57"/>
      <c r="G10" s="399"/>
      <c r="H10" s="399"/>
      <c r="I10" s="399"/>
      <c r="J10" s="399"/>
      <c r="K10" s="57"/>
      <c r="L10" s="57"/>
    </row>
    <row r="11" spans="1:13">
      <c r="A11" s="57"/>
      <c r="C11" s="57"/>
      <c r="D11" s="57"/>
      <c r="E11" s="57"/>
      <c r="F11" s="57"/>
      <c r="G11" s="61"/>
      <c r="H11" s="61"/>
      <c r="I11" s="61"/>
      <c r="J11" s="61"/>
      <c r="K11" s="57"/>
      <c r="L11" s="57"/>
    </row>
    <row r="12" spans="1:13">
      <c r="A12" s="396" t="s">
        <v>100</v>
      </c>
      <c r="B12" s="396"/>
      <c r="C12" s="396"/>
      <c r="D12" s="396"/>
      <c r="E12" s="396"/>
      <c r="F12" s="396"/>
      <c r="G12" s="396"/>
      <c r="H12" s="396"/>
      <c r="I12" s="396"/>
      <c r="J12" s="396"/>
      <c r="K12" s="396"/>
      <c r="L12" s="396"/>
      <c r="M12" s="396"/>
    </row>
    <row r="13" spans="1:13">
      <c r="A13" s="396" t="s">
        <v>101</v>
      </c>
      <c r="B13" s="396"/>
      <c r="C13" s="396"/>
      <c r="D13" s="396"/>
      <c r="E13" s="396"/>
      <c r="F13" s="396"/>
      <c r="G13" s="396"/>
      <c r="H13" s="396"/>
      <c r="I13" s="396"/>
      <c r="J13" s="396"/>
      <c r="K13" s="396"/>
      <c r="L13" s="396"/>
      <c r="M13" s="396"/>
    </row>
    <row r="14" spans="1:13">
      <c r="A14" s="62" t="s">
        <v>102</v>
      </c>
      <c r="B14" s="57"/>
      <c r="C14" s="57"/>
      <c r="D14" s="57"/>
      <c r="E14" s="57"/>
      <c r="F14" s="57"/>
      <c r="G14" s="63"/>
      <c r="H14" s="63"/>
      <c r="I14" s="63"/>
      <c r="J14" s="63"/>
      <c r="K14" s="57"/>
      <c r="L14" s="57"/>
    </row>
    <row r="15" spans="1:13" ht="24" customHeight="1">
      <c r="A15" s="400" t="s">
        <v>103</v>
      </c>
      <c r="B15" s="64"/>
      <c r="C15" s="400" t="s">
        <v>104</v>
      </c>
      <c r="D15" s="402" t="s">
        <v>105</v>
      </c>
      <c r="E15" s="403"/>
      <c r="F15" s="403"/>
      <c r="G15" s="403"/>
      <c r="H15" s="403"/>
      <c r="I15" s="404"/>
      <c r="J15" s="402" t="s">
        <v>106</v>
      </c>
      <c r="K15" s="403"/>
      <c r="L15" s="403"/>
      <c r="M15" s="404"/>
    </row>
    <row r="16" spans="1:13" ht="63" customHeight="1">
      <c r="A16" s="401"/>
      <c r="B16" s="65" t="s">
        <v>107</v>
      </c>
      <c r="C16" s="401"/>
      <c r="D16" s="66" t="s">
        <v>108</v>
      </c>
      <c r="E16" s="66" t="s">
        <v>109</v>
      </c>
      <c r="F16" s="66" t="s">
        <v>110</v>
      </c>
      <c r="G16" s="66" t="s">
        <v>111</v>
      </c>
      <c r="H16" s="66" t="s">
        <v>112</v>
      </c>
      <c r="I16" s="66" t="s">
        <v>113</v>
      </c>
      <c r="J16" s="66" t="s">
        <v>108</v>
      </c>
      <c r="K16" s="66" t="s">
        <v>114</v>
      </c>
      <c r="L16" s="66" t="s">
        <v>110</v>
      </c>
      <c r="M16" s="67" t="s">
        <v>113</v>
      </c>
    </row>
    <row r="17" spans="1:14" ht="24.75" customHeight="1">
      <c r="A17" s="68">
        <v>1</v>
      </c>
      <c r="B17" s="68" t="s">
        <v>115</v>
      </c>
      <c r="C17" s="69" t="s">
        <v>116</v>
      </c>
      <c r="D17" s="70">
        <v>115</v>
      </c>
      <c r="E17" s="71">
        <f>D17*70/100</f>
        <v>80.5</v>
      </c>
      <c r="F17" s="70">
        <v>0</v>
      </c>
      <c r="G17" s="70">
        <v>0</v>
      </c>
      <c r="H17" s="70">
        <v>0</v>
      </c>
      <c r="I17" s="70" t="s">
        <v>117</v>
      </c>
      <c r="J17" s="70">
        <v>115</v>
      </c>
      <c r="K17" s="71">
        <f>J17*20/100</f>
        <v>23</v>
      </c>
      <c r="L17" s="70">
        <v>0</v>
      </c>
      <c r="M17" s="72" t="s">
        <v>117</v>
      </c>
    </row>
    <row r="18" spans="1:14">
      <c r="A18" s="68">
        <v>2</v>
      </c>
      <c r="B18" s="68" t="s">
        <v>115</v>
      </c>
      <c r="C18" s="69" t="s">
        <v>118</v>
      </c>
      <c r="D18" s="70">
        <v>36</v>
      </c>
      <c r="E18" s="71">
        <f t="shared" ref="E18:E24" si="0">D18*70/100</f>
        <v>25.2</v>
      </c>
      <c r="F18" s="70">
        <v>0</v>
      </c>
      <c r="G18" s="70">
        <v>0</v>
      </c>
      <c r="H18" s="70">
        <v>0</v>
      </c>
      <c r="I18" s="70" t="s">
        <v>117</v>
      </c>
      <c r="J18" s="70">
        <v>36</v>
      </c>
      <c r="K18" s="71">
        <f t="shared" ref="K18:K26" si="1">J18*20/100</f>
        <v>7.2</v>
      </c>
      <c r="L18" s="70">
        <v>0</v>
      </c>
      <c r="M18" s="70" t="s">
        <v>117</v>
      </c>
    </row>
    <row r="19" spans="1:14">
      <c r="A19" s="68">
        <v>3</v>
      </c>
      <c r="B19" s="68" t="s">
        <v>115</v>
      </c>
      <c r="C19" s="69" t="s">
        <v>119</v>
      </c>
      <c r="D19" s="70">
        <v>41</v>
      </c>
      <c r="E19" s="71">
        <f t="shared" si="0"/>
        <v>28.7</v>
      </c>
      <c r="F19" s="70">
        <v>0</v>
      </c>
      <c r="G19" s="70">
        <v>0</v>
      </c>
      <c r="H19" s="70">
        <v>0</v>
      </c>
      <c r="I19" s="70" t="s">
        <v>117</v>
      </c>
      <c r="J19" s="70">
        <v>41</v>
      </c>
      <c r="K19" s="71">
        <f t="shared" si="1"/>
        <v>8.1999999999999993</v>
      </c>
      <c r="L19" s="70">
        <v>0</v>
      </c>
      <c r="M19" s="70" t="s">
        <v>117</v>
      </c>
    </row>
    <row r="20" spans="1:14">
      <c r="A20" s="68">
        <v>4</v>
      </c>
      <c r="B20" s="68" t="s">
        <v>115</v>
      </c>
      <c r="C20" s="69" t="s">
        <v>120</v>
      </c>
      <c r="D20" s="70">
        <v>74</v>
      </c>
      <c r="E20" s="71">
        <f t="shared" si="0"/>
        <v>51.8</v>
      </c>
      <c r="F20" s="73">
        <v>54</v>
      </c>
      <c r="G20" s="73">
        <v>13</v>
      </c>
      <c r="H20" s="73">
        <v>12</v>
      </c>
      <c r="I20" s="70" t="s">
        <v>117</v>
      </c>
      <c r="J20" s="70">
        <v>74</v>
      </c>
      <c r="K20" s="71">
        <f t="shared" si="1"/>
        <v>14.8</v>
      </c>
      <c r="L20" s="70">
        <v>0</v>
      </c>
      <c r="M20" s="70" t="s">
        <v>117</v>
      </c>
    </row>
    <row r="21" spans="1:14">
      <c r="A21" s="68">
        <v>5</v>
      </c>
      <c r="B21" s="68" t="s">
        <v>115</v>
      </c>
      <c r="C21" s="69" t="s">
        <v>121</v>
      </c>
      <c r="D21" s="70">
        <v>78</v>
      </c>
      <c r="E21" s="71">
        <f t="shared" si="0"/>
        <v>54.6</v>
      </c>
      <c r="F21" s="70">
        <v>0</v>
      </c>
      <c r="G21" s="70">
        <v>0</v>
      </c>
      <c r="H21" s="70">
        <v>0</v>
      </c>
      <c r="I21" s="70" t="s">
        <v>117</v>
      </c>
      <c r="J21" s="70">
        <v>78</v>
      </c>
      <c r="K21" s="71">
        <f t="shared" si="1"/>
        <v>15.6</v>
      </c>
      <c r="L21" s="70">
        <v>0</v>
      </c>
      <c r="M21" s="70" t="s">
        <v>117</v>
      </c>
    </row>
    <row r="22" spans="1:14">
      <c r="A22" s="68">
        <v>6</v>
      </c>
      <c r="B22" s="68" t="s">
        <v>115</v>
      </c>
      <c r="C22" s="69" t="s">
        <v>122</v>
      </c>
      <c r="D22" s="70">
        <v>88</v>
      </c>
      <c r="E22" s="71">
        <f t="shared" si="0"/>
        <v>61.6</v>
      </c>
      <c r="F22" s="70">
        <v>0</v>
      </c>
      <c r="G22" s="70">
        <v>0</v>
      </c>
      <c r="H22" s="70">
        <v>0</v>
      </c>
      <c r="I22" s="70" t="s">
        <v>117</v>
      </c>
      <c r="J22" s="70">
        <v>88</v>
      </c>
      <c r="K22" s="71">
        <f t="shared" si="1"/>
        <v>17.600000000000001</v>
      </c>
      <c r="L22" s="70">
        <v>0</v>
      </c>
      <c r="M22" s="70" t="s">
        <v>117</v>
      </c>
    </row>
    <row r="23" spans="1:14">
      <c r="A23" s="68">
        <v>7</v>
      </c>
      <c r="B23" s="68" t="s">
        <v>115</v>
      </c>
      <c r="C23" s="69" t="s">
        <v>123</v>
      </c>
      <c r="D23" s="70">
        <v>23</v>
      </c>
      <c r="E23" s="71">
        <f t="shared" si="0"/>
        <v>16.100000000000001</v>
      </c>
      <c r="F23" s="70">
        <v>26</v>
      </c>
      <c r="G23" s="70">
        <v>0</v>
      </c>
      <c r="H23" s="70">
        <v>26</v>
      </c>
      <c r="I23" s="70" t="s">
        <v>117</v>
      </c>
      <c r="J23" s="70">
        <v>23</v>
      </c>
      <c r="K23" s="71">
        <f t="shared" si="1"/>
        <v>4.5999999999999996</v>
      </c>
      <c r="L23" s="70">
        <v>0</v>
      </c>
      <c r="M23" s="70" t="s">
        <v>117</v>
      </c>
    </row>
    <row r="24" spans="1:14" ht="26.25" customHeight="1">
      <c r="A24" s="70">
        <v>8</v>
      </c>
      <c r="B24" s="70" t="s">
        <v>115</v>
      </c>
      <c r="C24" s="74" t="s">
        <v>124</v>
      </c>
      <c r="D24" s="70">
        <v>0</v>
      </c>
      <c r="E24" s="71">
        <f t="shared" si="0"/>
        <v>0</v>
      </c>
      <c r="F24" s="70">
        <v>0</v>
      </c>
      <c r="G24" s="70">
        <v>0</v>
      </c>
      <c r="H24" s="70">
        <v>0</v>
      </c>
      <c r="I24" s="70" t="s">
        <v>125</v>
      </c>
      <c r="J24" s="70">
        <v>0</v>
      </c>
      <c r="K24" s="70">
        <v>0</v>
      </c>
      <c r="L24" s="70">
        <v>0</v>
      </c>
      <c r="M24" s="70" t="s">
        <v>125</v>
      </c>
    </row>
    <row r="25" spans="1:14">
      <c r="A25" s="68"/>
      <c r="B25" s="68"/>
      <c r="C25" s="75" t="s">
        <v>126</v>
      </c>
      <c r="D25" s="76">
        <f>D17+D18+D19+D20+D21+D22+D23</f>
        <v>455</v>
      </c>
      <c r="E25" s="77">
        <f>E17+E18+E19+E20+E21+E22+E23</f>
        <v>318.5</v>
      </c>
      <c r="F25" s="76">
        <f>F17+F18+F19+F20+F21+F22+F23</f>
        <v>80</v>
      </c>
      <c r="G25" s="76">
        <f>G17+G18+G19+G20+G21+G22+G23+G24</f>
        <v>13</v>
      </c>
      <c r="H25" s="76">
        <f>H17+H18+H19+H20+H21+H22+H23+H24</f>
        <v>38</v>
      </c>
      <c r="I25" s="76"/>
      <c r="J25" s="76">
        <f>J17+J18+J19+J20+J21+J22+J23</f>
        <v>455</v>
      </c>
      <c r="K25" s="77">
        <f>K17+K18+K19+K20+K21+K22+K23+K24</f>
        <v>91</v>
      </c>
      <c r="L25" s="76">
        <f>L17+L18+L19+L20+L21+L22+L23+L24</f>
        <v>0</v>
      </c>
      <c r="M25" s="76"/>
    </row>
    <row r="26" spans="1:14" ht="132.75" hidden="1" customHeight="1">
      <c r="A26" s="78" t="s">
        <v>127</v>
      </c>
      <c r="B26" s="78"/>
      <c r="C26" s="76" t="s">
        <v>128</v>
      </c>
      <c r="D26" s="76">
        <f>SUM(D17:D25)</f>
        <v>910</v>
      </c>
      <c r="E26" s="77">
        <f>SUM(E17:E25)</f>
        <v>637</v>
      </c>
      <c r="F26" s="76">
        <f>SUM(F17:F25)</f>
        <v>160</v>
      </c>
      <c r="G26" s="76">
        <f>SUM(G17:G25)</f>
        <v>26</v>
      </c>
      <c r="H26" s="76">
        <f>SUM(H17:H25)</f>
        <v>76</v>
      </c>
      <c r="I26" s="76"/>
      <c r="J26" s="76">
        <f>SUM(J17:J23)</f>
        <v>455</v>
      </c>
      <c r="K26" s="71">
        <f t="shared" si="1"/>
        <v>91</v>
      </c>
      <c r="L26" s="76">
        <f>SUM(L17:L23)</f>
        <v>0</v>
      </c>
      <c r="M26" s="79"/>
      <c r="N26" s="80"/>
    </row>
    <row r="27" spans="1:14" ht="0.75" hidden="1" customHeight="1">
      <c r="A27" s="81"/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N27" s="80"/>
    </row>
    <row r="28" spans="1:14" ht="0.75" customHeight="1">
      <c r="A28" s="81"/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N28" s="80"/>
    </row>
    <row r="29" spans="1:14" s="89" customFormat="1" ht="20.25" customHeight="1">
      <c r="A29" s="397"/>
      <c r="B29" s="397"/>
      <c r="C29" s="397"/>
      <c r="D29" s="88"/>
      <c r="E29" s="86"/>
      <c r="F29" s="81"/>
      <c r="G29" s="398"/>
      <c r="H29" s="398"/>
      <c r="I29" s="398"/>
      <c r="J29" s="398"/>
      <c r="K29" s="81"/>
      <c r="L29" s="81"/>
      <c r="M29" s="83"/>
      <c r="N29" s="87"/>
    </row>
    <row r="30" spans="1:14" ht="20.25" customHeight="1">
      <c r="J30" s="85"/>
      <c r="K30" s="85"/>
      <c r="L30" s="85"/>
      <c r="N30" s="83"/>
    </row>
    <row r="31" spans="1:14" ht="20.25" customHeight="1">
      <c r="A31" s="84"/>
      <c r="B31" s="84"/>
      <c r="C31" s="85"/>
      <c r="D31" s="85"/>
      <c r="E31" s="85"/>
      <c r="F31" s="85"/>
      <c r="G31" s="85"/>
      <c r="H31" s="85"/>
      <c r="I31" s="85"/>
      <c r="J31" s="85"/>
      <c r="K31" s="85"/>
      <c r="L31" s="85"/>
      <c r="N31" s="83"/>
    </row>
    <row r="32" spans="1:14" ht="20.25" customHeight="1">
      <c r="N32" s="83"/>
    </row>
    <row r="33" ht="21.75" customHeight="1"/>
  </sheetData>
  <mergeCells count="21">
    <mergeCell ref="A29:C29"/>
    <mergeCell ref="G29:J29"/>
    <mergeCell ref="G10:J10"/>
    <mergeCell ref="A12:M12"/>
    <mergeCell ref="A13:M13"/>
    <mergeCell ref="A15:A16"/>
    <mergeCell ref="C15:C16"/>
    <mergeCell ref="D15:I15"/>
    <mergeCell ref="J15:M15"/>
    <mergeCell ref="A7:D7"/>
    <mergeCell ref="G7:K7"/>
    <mergeCell ref="L7:M7"/>
    <mergeCell ref="A8:D8"/>
    <mergeCell ref="G8:K8"/>
    <mergeCell ref="L8:M8"/>
    <mergeCell ref="A2:M2"/>
    <mergeCell ref="B4:D4"/>
    <mergeCell ref="A5:B5"/>
    <mergeCell ref="H5:I5"/>
    <mergeCell ref="A6:D6"/>
    <mergeCell ref="G6:K6"/>
  </mergeCells>
  <pageMargins left="0.82677165354330717" right="0.43307086614173229" top="0.55118110236220474" bottom="0.15748031496062992" header="0.11811023622047245" footer="7.874015748031496E-2"/>
  <pageSetup paperSize="9" orientation="landscape" r:id="rId1"/>
  <headerFooter>
    <oddFooter>หน้าที่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D14"/>
  <sheetViews>
    <sheetView workbookViewId="0">
      <selection activeCell="A22" sqref="A22"/>
    </sheetView>
  </sheetViews>
  <sheetFormatPr defaultRowHeight="14.25"/>
  <cols>
    <col min="1" max="1" width="42.25" customWidth="1"/>
    <col min="2" max="2" width="17.75" customWidth="1"/>
    <col min="3" max="3" width="16.75" customWidth="1"/>
    <col min="4" max="4" width="8.875" customWidth="1"/>
  </cols>
  <sheetData>
    <row r="1" spans="1:4" ht="21">
      <c r="A1" s="368" t="s">
        <v>568</v>
      </c>
      <c r="B1" s="368"/>
      <c r="C1" s="368"/>
      <c r="D1" s="368"/>
    </row>
    <row r="2" spans="1:4" ht="21">
      <c r="A2" s="377" t="s">
        <v>424</v>
      </c>
      <c r="B2" s="377"/>
      <c r="C2" s="377"/>
      <c r="D2" s="377"/>
    </row>
    <row r="3" spans="1:4" ht="12.75" customHeight="1">
      <c r="A3" s="197"/>
      <c r="B3" s="197"/>
      <c r="C3" s="197"/>
      <c r="D3" s="197"/>
    </row>
    <row r="4" spans="1:4" ht="21">
      <c r="A4" s="369" t="s">
        <v>104</v>
      </c>
      <c r="B4" s="369" t="s">
        <v>566</v>
      </c>
      <c r="C4" s="369"/>
      <c r="D4" s="370" t="s">
        <v>113</v>
      </c>
    </row>
    <row r="5" spans="1:4" ht="78.75">
      <c r="A5" s="369"/>
      <c r="B5" s="317" t="s">
        <v>564</v>
      </c>
      <c r="C5" s="317" t="s">
        <v>565</v>
      </c>
      <c r="D5" s="370"/>
    </row>
    <row r="6" spans="1:4" ht="21">
      <c r="A6" s="302" t="s">
        <v>101</v>
      </c>
      <c r="B6" s="298"/>
      <c r="C6" s="298"/>
      <c r="D6" s="298"/>
    </row>
    <row r="7" spans="1:4" ht="18.75">
      <c r="A7" s="191" t="s">
        <v>585</v>
      </c>
      <c r="B7" s="34"/>
      <c r="C7" s="34"/>
      <c r="D7" s="34"/>
    </row>
    <row r="8" spans="1:4" ht="18.75">
      <c r="A8" s="191" t="s">
        <v>586</v>
      </c>
      <c r="B8" s="34"/>
      <c r="C8" s="34"/>
      <c r="D8" s="34"/>
    </row>
    <row r="9" spans="1:4" ht="18.75">
      <c r="A9" s="191" t="s">
        <v>587</v>
      </c>
      <c r="B9" s="34"/>
      <c r="C9" s="34"/>
      <c r="D9" s="34"/>
    </row>
    <row r="10" spans="1:4" ht="18.75">
      <c r="A10" s="191" t="s">
        <v>588</v>
      </c>
      <c r="B10" s="34"/>
      <c r="C10" s="34"/>
      <c r="D10" s="34"/>
    </row>
    <row r="11" spans="1:4" ht="18.75">
      <c r="A11" s="34" t="s">
        <v>589</v>
      </c>
      <c r="B11" s="296"/>
      <c r="C11" s="296"/>
      <c r="D11" s="296"/>
    </row>
    <row r="12" spans="1:4" ht="18.75">
      <c r="A12" s="34" t="s">
        <v>590</v>
      </c>
      <c r="B12" s="296"/>
      <c r="C12" s="296"/>
      <c r="D12" s="296"/>
    </row>
    <row r="14" spans="1:4" ht="21">
      <c r="A14" s="420" t="s">
        <v>591</v>
      </c>
      <c r="B14" s="420"/>
      <c r="C14" s="420"/>
      <c r="D14" s="420"/>
    </row>
  </sheetData>
  <mergeCells count="6">
    <mergeCell ref="A14:D14"/>
    <mergeCell ref="A1:D1"/>
    <mergeCell ref="A2:D2"/>
    <mergeCell ref="A4:A5"/>
    <mergeCell ref="B4:C4"/>
    <mergeCell ref="D4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7030A0"/>
  </sheetPr>
  <dimension ref="A1:E61"/>
  <sheetViews>
    <sheetView view="pageBreakPreview" zoomScaleSheetLayoutView="100" workbookViewId="0">
      <selection activeCell="I56" sqref="I56"/>
    </sheetView>
  </sheetViews>
  <sheetFormatPr defaultRowHeight="14.25"/>
  <cols>
    <col min="1" max="1" width="6.5" style="172" customWidth="1"/>
    <col min="2" max="2" width="26" style="173" customWidth="1"/>
    <col min="3" max="3" width="39.75" style="145" customWidth="1"/>
    <col min="4" max="4" width="11.75" style="172" customWidth="1"/>
    <col min="5" max="16384" width="9" style="145"/>
  </cols>
  <sheetData>
    <row r="1" spans="1:4" ht="36" customHeight="1">
      <c r="A1" s="405" t="s">
        <v>325</v>
      </c>
      <c r="B1" s="405"/>
      <c r="C1" s="405"/>
      <c r="D1" s="405"/>
    </row>
    <row r="2" spans="1:4" ht="14.25" customHeight="1">
      <c r="A2" s="406" t="s">
        <v>326</v>
      </c>
      <c r="B2" s="407"/>
      <c r="C2" s="408"/>
      <c r="D2" s="412" t="s">
        <v>113</v>
      </c>
    </row>
    <row r="3" spans="1:4" ht="18.75" customHeight="1">
      <c r="A3" s="409"/>
      <c r="B3" s="410"/>
      <c r="C3" s="411"/>
      <c r="D3" s="413"/>
    </row>
    <row r="4" spans="1:4" ht="23.25">
      <c r="A4" s="415" t="s">
        <v>327</v>
      </c>
      <c r="B4" s="416"/>
      <c r="C4" s="416"/>
      <c r="D4" s="414"/>
    </row>
    <row r="5" spans="1:4" ht="21">
      <c r="A5" s="146" t="s">
        <v>328</v>
      </c>
      <c r="B5" s="147"/>
      <c r="C5" s="148"/>
      <c r="D5" s="149"/>
    </row>
    <row r="6" spans="1:4" ht="21">
      <c r="A6" s="150">
        <v>1</v>
      </c>
      <c r="B6" s="151" t="s">
        <v>329</v>
      </c>
      <c r="C6" s="152" t="s">
        <v>330</v>
      </c>
      <c r="D6" s="153"/>
    </row>
    <row r="7" spans="1:4" ht="21">
      <c r="A7" s="150">
        <v>2</v>
      </c>
      <c r="B7" s="151" t="s">
        <v>329</v>
      </c>
      <c r="C7" s="152" t="s">
        <v>331</v>
      </c>
      <c r="D7" s="153"/>
    </row>
    <row r="8" spans="1:4" ht="21">
      <c r="A8" s="150">
        <v>3</v>
      </c>
      <c r="B8" s="151" t="s">
        <v>329</v>
      </c>
      <c r="C8" s="152" t="s">
        <v>332</v>
      </c>
      <c r="D8" s="153"/>
    </row>
    <row r="9" spans="1:4" ht="21">
      <c r="A9" s="150">
        <v>4</v>
      </c>
      <c r="B9" s="151" t="s">
        <v>329</v>
      </c>
      <c r="C9" s="152" t="s">
        <v>333</v>
      </c>
      <c r="D9" s="153"/>
    </row>
    <row r="10" spans="1:4" ht="21">
      <c r="A10" s="150">
        <v>5</v>
      </c>
      <c r="B10" s="151" t="s">
        <v>329</v>
      </c>
      <c r="C10" s="152" t="s">
        <v>334</v>
      </c>
      <c r="D10" s="153"/>
    </row>
    <row r="11" spans="1:4" ht="21">
      <c r="A11" s="150">
        <v>6</v>
      </c>
      <c r="B11" s="151" t="s">
        <v>329</v>
      </c>
      <c r="C11" s="152" t="s">
        <v>335</v>
      </c>
      <c r="D11" s="153"/>
    </row>
    <row r="12" spans="1:4" ht="21">
      <c r="A12" s="150">
        <v>7</v>
      </c>
      <c r="B12" s="151" t="s">
        <v>329</v>
      </c>
      <c r="C12" s="152" t="s">
        <v>336</v>
      </c>
      <c r="D12" s="153"/>
    </row>
    <row r="13" spans="1:4" ht="21">
      <c r="A13" s="150">
        <v>8</v>
      </c>
      <c r="B13" s="151" t="s">
        <v>329</v>
      </c>
      <c r="C13" s="152" t="s">
        <v>337</v>
      </c>
      <c r="D13" s="153"/>
    </row>
    <row r="14" spans="1:4" ht="21">
      <c r="A14" s="150">
        <v>9</v>
      </c>
      <c r="B14" s="151" t="s">
        <v>329</v>
      </c>
      <c r="C14" s="152" t="s">
        <v>338</v>
      </c>
      <c r="D14" s="153"/>
    </row>
    <row r="15" spans="1:4" ht="21">
      <c r="A15" s="150">
        <v>10</v>
      </c>
      <c r="B15" s="151" t="s">
        <v>329</v>
      </c>
      <c r="C15" s="152" t="s">
        <v>339</v>
      </c>
      <c r="D15" s="153"/>
    </row>
    <row r="16" spans="1:4" ht="21">
      <c r="A16" s="150">
        <v>11</v>
      </c>
      <c r="B16" s="151" t="s">
        <v>329</v>
      </c>
      <c r="C16" s="152" t="s">
        <v>340</v>
      </c>
      <c r="D16" s="153"/>
    </row>
    <row r="17" spans="1:5" ht="21">
      <c r="A17" s="150">
        <v>12</v>
      </c>
      <c r="B17" s="151" t="s">
        <v>329</v>
      </c>
      <c r="C17" s="152" t="s">
        <v>341</v>
      </c>
      <c r="D17" s="153"/>
    </row>
    <row r="18" spans="1:5" ht="21">
      <c r="A18" s="150">
        <v>13</v>
      </c>
      <c r="B18" s="151" t="s">
        <v>329</v>
      </c>
      <c r="C18" s="152" t="s">
        <v>342</v>
      </c>
      <c r="D18" s="153"/>
    </row>
    <row r="19" spans="1:5" ht="21">
      <c r="A19" s="150">
        <v>14</v>
      </c>
      <c r="B19" s="151" t="s">
        <v>329</v>
      </c>
      <c r="C19" s="152" t="s">
        <v>343</v>
      </c>
      <c r="D19" s="153"/>
    </row>
    <row r="20" spans="1:5" ht="21">
      <c r="A20" s="146" t="s">
        <v>344</v>
      </c>
      <c r="B20" s="147"/>
      <c r="C20" s="154"/>
      <c r="D20" s="149"/>
    </row>
    <row r="21" spans="1:5" ht="21">
      <c r="A21" s="150">
        <v>1</v>
      </c>
      <c r="B21" s="155" t="s">
        <v>345</v>
      </c>
      <c r="C21" s="152" t="s">
        <v>346</v>
      </c>
      <c r="D21" s="153"/>
    </row>
    <row r="22" spans="1:5" ht="21">
      <c r="A22" s="150">
        <v>2</v>
      </c>
      <c r="B22" s="151" t="s">
        <v>347</v>
      </c>
      <c r="C22" s="152" t="s">
        <v>348</v>
      </c>
      <c r="D22" s="153"/>
    </row>
    <row r="23" spans="1:5" ht="21">
      <c r="A23" s="150">
        <v>3</v>
      </c>
      <c r="B23" s="155" t="s">
        <v>349</v>
      </c>
      <c r="C23" s="152" t="s">
        <v>350</v>
      </c>
      <c r="D23" s="153"/>
    </row>
    <row r="24" spans="1:5" ht="21">
      <c r="A24" s="150">
        <v>4</v>
      </c>
      <c r="B24" s="155" t="s">
        <v>351</v>
      </c>
      <c r="C24" s="152" t="s">
        <v>352</v>
      </c>
      <c r="D24" s="153"/>
    </row>
    <row r="25" spans="1:5" ht="21">
      <c r="A25" s="150">
        <v>5</v>
      </c>
      <c r="B25" s="155" t="s">
        <v>353</v>
      </c>
      <c r="C25" s="152" t="s">
        <v>354</v>
      </c>
      <c r="D25" s="153"/>
    </row>
    <row r="26" spans="1:5" ht="21">
      <c r="A26" s="150">
        <v>6</v>
      </c>
      <c r="B26" s="155" t="s">
        <v>345</v>
      </c>
      <c r="C26" s="156" t="s">
        <v>355</v>
      </c>
      <c r="D26" s="153" t="s">
        <v>356</v>
      </c>
    </row>
    <row r="27" spans="1:5" ht="21">
      <c r="A27" s="157" t="s">
        <v>357</v>
      </c>
      <c r="B27" s="147"/>
      <c r="C27" s="158"/>
      <c r="D27" s="149"/>
    </row>
    <row r="28" spans="1:5" ht="21">
      <c r="A28" s="150">
        <v>1</v>
      </c>
      <c r="B28" s="155" t="s">
        <v>358</v>
      </c>
      <c r="C28" s="152" t="s">
        <v>330</v>
      </c>
      <c r="D28" s="153"/>
    </row>
    <row r="29" spans="1:5" ht="21">
      <c r="A29" s="150">
        <v>2</v>
      </c>
      <c r="B29" s="155" t="s">
        <v>358</v>
      </c>
      <c r="C29" s="152" t="s">
        <v>338</v>
      </c>
      <c r="D29" s="153"/>
    </row>
    <row r="30" spans="1:5" ht="21">
      <c r="A30" s="150">
        <v>3</v>
      </c>
      <c r="B30" s="155" t="s">
        <v>358</v>
      </c>
      <c r="C30" s="152" t="s">
        <v>359</v>
      </c>
      <c r="D30" s="153"/>
    </row>
    <row r="31" spans="1:5" ht="21">
      <c r="A31" s="150">
        <v>4</v>
      </c>
      <c r="B31" s="155" t="s">
        <v>358</v>
      </c>
      <c r="C31" s="152" t="s">
        <v>360</v>
      </c>
      <c r="D31" s="153"/>
      <c r="E31" s="159" t="s">
        <v>361</v>
      </c>
    </row>
    <row r="32" spans="1:5" ht="21">
      <c r="A32" s="150">
        <v>5</v>
      </c>
      <c r="B32" s="155" t="s">
        <v>358</v>
      </c>
      <c r="C32" s="152" t="s">
        <v>337</v>
      </c>
      <c r="D32" s="153"/>
    </row>
    <row r="33" spans="1:5" ht="21">
      <c r="A33" s="150">
        <v>6</v>
      </c>
      <c r="B33" s="155" t="s">
        <v>358</v>
      </c>
      <c r="C33" s="152" t="s">
        <v>362</v>
      </c>
      <c r="D33" s="153"/>
    </row>
    <row r="34" spans="1:5" ht="21">
      <c r="A34" s="150">
        <v>7</v>
      </c>
      <c r="B34" s="155" t="s">
        <v>358</v>
      </c>
      <c r="C34" s="152" t="s">
        <v>363</v>
      </c>
      <c r="D34" s="153"/>
    </row>
    <row r="35" spans="1:5" ht="21">
      <c r="A35" s="160">
        <v>8</v>
      </c>
      <c r="B35" s="161" t="s">
        <v>358</v>
      </c>
      <c r="C35" s="162" t="s">
        <v>364</v>
      </c>
      <c r="D35" s="163"/>
    </row>
    <row r="36" spans="1:5" ht="21">
      <c r="A36" s="157" t="s">
        <v>365</v>
      </c>
      <c r="B36" s="147"/>
      <c r="C36" s="158"/>
      <c r="D36" s="149"/>
    </row>
    <row r="37" spans="1:5" ht="21">
      <c r="A37" s="150">
        <v>1</v>
      </c>
      <c r="B37" s="151" t="s">
        <v>366</v>
      </c>
      <c r="C37" s="152" t="s">
        <v>367</v>
      </c>
      <c r="D37" s="153"/>
    </row>
    <row r="38" spans="1:5" ht="21">
      <c r="A38" s="150">
        <v>2</v>
      </c>
      <c r="B38" s="151" t="s">
        <v>368</v>
      </c>
      <c r="C38" s="152" t="s">
        <v>369</v>
      </c>
      <c r="D38" s="153"/>
    </row>
    <row r="39" spans="1:5" ht="21">
      <c r="A39" s="150">
        <v>3</v>
      </c>
      <c r="B39" s="164" t="s">
        <v>370</v>
      </c>
      <c r="C39" s="152" t="s">
        <v>371</v>
      </c>
      <c r="D39" s="153"/>
    </row>
    <row r="40" spans="1:5" ht="21">
      <c r="A40" s="150">
        <v>4</v>
      </c>
      <c r="B40" s="164" t="s">
        <v>370</v>
      </c>
      <c r="C40" s="152" t="s">
        <v>372</v>
      </c>
      <c r="D40" s="153"/>
    </row>
    <row r="41" spans="1:5" ht="21">
      <c r="A41" s="150">
        <v>5</v>
      </c>
      <c r="B41" s="164" t="s">
        <v>370</v>
      </c>
      <c r="C41" s="152" t="s">
        <v>373</v>
      </c>
      <c r="D41" s="153"/>
    </row>
    <row r="42" spans="1:5" ht="21">
      <c r="A42" s="150">
        <v>6</v>
      </c>
      <c r="B42" s="164" t="s">
        <v>370</v>
      </c>
      <c r="C42" s="152" t="s">
        <v>336</v>
      </c>
      <c r="D42" s="153"/>
    </row>
    <row r="43" spans="1:5" ht="21">
      <c r="A43" s="150">
        <v>7</v>
      </c>
      <c r="B43" s="164" t="s">
        <v>370</v>
      </c>
      <c r="C43" s="152" t="s">
        <v>374</v>
      </c>
      <c r="D43" s="153"/>
    </row>
    <row r="44" spans="1:5" ht="21">
      <c r="A44" s="150">
        <v>8</v>
      </c>
      <c r="B44" s="164" t="s">
        <v>370</v>
      </c>
      <c r="C44" s="152" t="s">
        <v>375</v>
      </c>
      <c r="D44" s="153"/>
    </row>
    <row r="45" spans="1:5" ht="21">
      <c r="A45" s="150">
        <v>9</v>
      </c>
      <c r="B45" s="164" t="s">
        <v>370</v>
      </c>
      <c r="C45" s="152" t="s">
        <v>376</v>
      </c>
      <c r="D45" s="153"/>
    </row>
    <row r="46" spans="1:5" ht="21">
      <c r="A46" s="150">
        <v>10</v>
      </c>
      <c r="B46" s="164" t="s">
        <v>377</v>
      </c>
      <c r="C46" s="152" t="s">
        <v>378</v>
      </c>
      <c r="D46" s="153"/>
      <c r="E46" s="159" t="s">
        <v>361</v>
      </c>
    </row>
    <row r="47" spans="1:5" ht="21">
      <c r="A47" s="150">
        <v>11</v>
      </c>
      <c r="B47" s="164" t="s">
        <v>377</v>
      </c>
      <c r="C47" s="152" t="s">
        <v>379</v>
      </c>
      <c r="D47" s="153"/>
      <c r="E47" s="159" t="s">
        <v>361</v>
      </c>
    </row>
    <row r="48" spans="1:5" ht="21">
      <c r="A48" s="157" t="s">
        <v>380</v>
      </c>
      <c r="B48" s="147"/>
      <c r="C48" s="158"/>
      <c r="D48" s="149"/>
    </row>
    <row r="49" spans="1:4" ht="21">
      <c r="A49" s="150">
        <v>1</v>
      </c>
      <c r="B49" s="155" t="s">
        <v>381</v>
      </c>
      <c r="C49" s="152" t="s">
        <v>382</v>
      </c>
      <c r="D49" s="153"/>
    </row>
    <row r="50" spans="1:4" ht="21">
      <c r="A50" s="150">
        <v>2</v>
      </c>
      <c r="B50" s="155" t="s">
        <v>381</v>
      </c>
      <c r="C50" s="152" t="s">
        <v>383</v>
      </c>
      <c r="D50" s="153"/>
    </row>
    <row r="51" spans="1:4" ht="21">
      <c r="A51" s="150">
        <v>3</v>
      </c>
      <c r="B51" s="155" t="s">
        <v>381</v>
      </c>
      <c r="C51" s="152" t="s">
        <v>384</v>
      </c>
      <c r="D51" s="153"/>
    </row>
    <row r="52" spans="1:4" ht="21">
      <c r="A52" s="150">
        <v>4</v>
      </c>
      <c r="B52" s="155" t="s">
        <v>385</v>
      </c>
      <c r="C52" s="152" t="s">
        <v>386</v>
      </c>
      <c r="D52" s="153"/>
    </row>
    <row r="53" spans="1:4" ht="22.5" customHeight="1">
      <c r="A53" s="150">
        <v>5</v>
      </c>
      <c r="B53" s="155" t="s">
        <v>385</v>
      </c>
      <c r="C53" s="165" t="s">
        <v>387</v>
      </c>
      <c r="D53" s="153" t="s">
        <v>356</v>
      </c>
    </row>
    <row r="54" spans="1:4" ht="21">
      <c r="A54" s="150">
        <v>6</v>
      </c>
      <c r="B54" s="155" t="s">
        <v>385</v>
      </c>
      <c r="C54" s="156" t="s">
        <v>388</v>
      </c>
      <c r="D54" s="153" t="s">
        <v>356</v>
      </c>
    </row>
    <row r="55" spans="1:4" ht="21">
      <c r="A55" s="157" t="s">
        <v>389</v>
      </c>
      <c r="B55" s="147"/>
      <c r="C55" s="158"/>
      <c r="D55" s="149"/>
    </row>
    <row r="56" spans="1:4" ht="21">
      <c r="A56" s="150">
        <v>1</v>
      </c>
      <c r="B56" s="151" t="s">
        <v>358</v>
      </c>
      <c r="C56" s="164" t="s">
        <v>390</v>
      </c>
      <c r="D56" s="153"/>
    </row>
    <row r="57" spans="1:4" ht="21">
      <c r="A57" s="150">
        <v>2</v>
      </c>
      <c r="B57" s="151" t="s">
        <v>358</v>
      </c>
      <c r="C57" s="164" t="s">
        <v>391</v>
      </c>
      <c r="D57" s="153"/>
    </row>
    <row r="58" spans="1:4" ht="21">
      <c r="A58" s="150">
        <v>3</v>
      </c>
      <c r="B58" s="151" t="s">
        <v>358</v>
      </c>
      <c r="C58" s="164" t="s">
        <v>392</v>
      </c>
      <c r="D58" s="153"/>
    </row>
    <row r="59" spans="1:4" ht="21">
      <c r="A59" s="160">
        <v>4</v>
      </c>
      <c r="B59" s="166" t="s">
        <v>358</v>
      </c>
      <c r="C59" s="167" t="s">
        <v>393</v>
      </c>
      <c r="D59" s="163"/>
    </row>
    <row r="60" spans="1:4" ht="21">
      <c r="A60" s="168"/>
      <c r="B60" s="169"/>
      <c r="C60" s="170"/>
      <c r="D60" s="171"/>
    </row>
    <row r="61" spans="1:4" ht="21">
      <c r="A61" s="168"/>
      <c r="B61" s="169"/>
      <c r="C61" s="170"/>
      <c r="D61" s="171"/>
    </row>
  </sheetData>
  <mergeCells count="4">
    <mergeCell ref="A1:D1"/>
    <mergeCell ref="A2:C3"/>
    <mergeCell ref="D2:D4"/>
    <mergeCell ref="A4:C4"/>
  </mergeCells>
  <printOptions horizontalCentered="1"/>
  <pageMargins left="0.31496062992125984" right="0.31496062992125984" top="0.55118110236220474" bottom="0.35433070866141736" header="0.31496062992125984" footer="0.31496062992125984"/>
  <pageSetup paperSize="9" orientation="portrait" verticalDpi="0" r:id="rId1"/>
  <rowBreaks count="1" manualBreakCount="1">
    <brk id="35" max="2" man="1"/>
  </rowBreaks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7030A0"/>
  </sheetPr>
  <dimension ref="A1:F62"/>
  <sheetViews>
    <sheetView workbookViewId="0">
      <selection activeCell="I18" sqref="I18"/>
    </sheetView>
  </sheetViews>
  <sheetFormatPr defaultRowHeight="21"/>
  <cols>
    <col min="1" max="1" width="21.625" bestFit="1" customWidth="1"/>
    <col min="2" max="2" width="51.625" bestFit="1" customWidth="1"/>
    <col min="4" max="4" width="0" hidden="1" customWidth="1"/>
    <col min="5" max="5" width="0" style="141" hidden="1" customWidth="1"/>
    <col min="6" max="6" width="9" style="142"/>
  </cols>
  <sheetData>
    <row r="1" spans="1:6" ht="63">
      <c r="A1" s="234" t="s">
        <v>253</v>
      </c>
      <c r="B1" s="234" t="s">
        <v>104</v>
      </c>
      <c r="C1" s="234" t="s">
        <v>254</v>
      </c>
      <c r="D1" s="234" t="s">
        <v>323</v>
      </c>
      <c r="E1" s="234" t="s">
        <v>324</v>
      </c>
      <c r="F1" s="235" t="s">
        <v>394</v>
      </c>
    </row>
    <row r="2" spans="1:6">
      <c r="A2" s="236"/>
      <c r="B2" s="140" t="s">
        <v>255</v>
      </c>
      <c r="C2" s="140"/>
      <c r="D2" s="140"/>
      <c r="E2" s="140"/>
      <c r="F2" s="233"/>
    </row>
    <row r="3" spans="1:6">
      <c r="A3" s="382"/>
      <c r="B3" s="133" t="s">
        <v>256</v>
      </c>
      <c r="C3" s="134" t="s">
        <v>257</v>
      </c>
      <c r="D3" s="134">
        <v>41</v>
      </c>
      <c r="E3" s="144">
        <v>0</v>
      </c>
      <c r="F3" s="33">
        <f>+D3+E3</f>
        <v>41</v>
      </c>
    </row>
    <row r="4" spans="1:6">
      <c r="A4" s="383"/>
      <c r="B4" s="133" t="s">
        <v>258</v>
      </c>
      <c r="C4" s="134" t="s">
        <v>257</v>
      </c>
      <c r="D4" s="134">
        <v>33</v>
      </c>
      <c r="E4" s="144">
        <v>0</v>
      </c>
      <c r="F4" s="33">
        <f t="shared" ref="F4:F62" si="0">+D4+E4</f>
        <v>33</v>
      </c>
    </row>
    <row r="5" spans="1:6">
      <c r="A5" s="383"/>
      <c r="B5" s="133" t="s">
        <v>259</v>
      </c>
      <c r="C5" s="134" t="s">
        <v>257</v>
      </c>
      <c r="D5" s="134">
        <v>31</v>
      </c>
      <c r="E5" s="144">
        <v>0</v>
      </c>
      <c r="F5" s="33">
        <f t="shared" si="0"/>
        <v>31</v>
      </c>
    </row>
    <row r="6" spans="1:6">
      <c r="A6" s="383"/>
      <c r="B6" s="133" t="s">
        <v>260</v>
      </c>
      <c r="C6" s="134" t="s">
        <v>257</v>
      </c>
      <c r="D6" s="134">
        <v>54</v>
      </c>
      <c r="E6" s="144">
        <v>0</v>
      </c>
      <c r="F6" s="33">
        <f t="shared" si="0"/>
        <v>54</v>
      </c>
    </row>
    <row r="7" spans="1:6">
      <c r="A7" s="383"/>
      <c r="B7" s="133" t="s">
        <v>261</v>
      </c>
      <c r="C7" s="134" t="s">
        <v>257</v>
      </c>
      <c r="D7" s="134">
        <v>24</v>
      </c>
      <c r="E7" s="144">
        <v>0</v>
      </c>
      <c r="F7" s="33">
        <f t="shared" si="0"/>
        <v>24</v>
      </c>
    </row>
    <row r="8" spans="1:6">
      <c r="A8" s="383"/>
      <c r="B8" s="133" t="s">
        <v>262</v>
      </c>
      <c r="C8" s="134" t="s">
        <v>257</v>
      </c>
      <c r="D8" s="134">
        <v>18</v>
      </c>
      <c r="E8" s="144">
        <v>0</v>
      </c>
      <c r="F8" s="33">
        <f t="shared" si="0"/>
        <v>18</v>
      </c>
    </row>
    <row r="9" spans="1:6">
      <c r="A9" s="384"/>
      <c r="B9" s="133" t="s">
        <v>263</v>
      </c>
      <c r="C9" s="134" t="s">
        <v>257</v>
      </c>
      <c r="D9" s="134">
        <v>74</v>
      </c>
      <c r="E9" s="144">
        <v>0</v>
      </c>
      <c r="F9" s="33">
        <f t="shared" si="0"/>
        <v>74</v>
      </c>
    </row>
    <row r="10" spans="1:6">
      <c r="A10" s="381" t="s">
        <v>126</v>
      </c>
      <c r="B10" s="381"/>
      <c r="C10" s="381"/>
      <c r="D10" s="135">
        <f>SUM(D3:D9)</f>
        <v>275</v>
      </c>
      <c r="E10" s="144">
        <v>0</v>
      </c>
      <c r="F10" s="33">
        <f t="shared" si="0"/>
        <v>275</v>
      </c>
    </row>
    <row r="11" spans="1:6">
      <c r="A11" s="174"/>
      <c r="B11" s="139" t="s">
        <v>264</v>
      </c>
      <c r="C11" s="139"/>
      <c r="D11" s="135"/>
      <c r="E11" s="144"/>
      <c r="F11" s="33"/>
    </row>
    <row r="12" spans="1:6">
      <c r="A12" s="382"/>
      <c r="B12" s="133" t="s">
        <v>265</v>
      </c>
      <c r="C12" s="134" t="s">
        <v>266</v>
      </c>
      <c r="D12" s="134">
        <v>105</v>
      </c>
      <c r="E12" s="143">
        <v>60</v>
      </c>
      <c r="F12" s="33">
        <f t="shared" si="0"/>
        <v>165</v>
      </c>
    </row>
    <row r="13" spans="1:6">
      <c r="A13" s="383"/>
      <c r="B13" s="133" t="s">
        <v>267</v>
      </c>
      <c r="C13" s="134" t="s">
        <v>266</v>
      </c>
      <c r="D13" s="134">
        <v>99</v>
      </c>
      <c r="E13" s="143">
        <v>21</v>
      </c>
      <c r="F13" s="33">
        <f t="shared" si="0"/>
        <v>120</v>
      </c>
    </row>
    <row r="14" spans="1:6">
      <c r="A14" s="383"/>
      <c r="B14" s="133" t="s">
        <v>268</v>
      </c>
      <c r="C14" s="134" t="s">
        <v>266</v>
      </c>
      <c r="D14" s="134">
        <v>96</v>
      </c>
      <c r="E14" s="143">
        <v>33</v>
      </c>
      <c r="F14" s="33">
        <f t="shared" si="0"/>
        <v>129</v>
      </c>
    </row>
    <row r="15" spans="1:6">
      <c r="A15" s="383"/>
      <c r="B15" s="133" t="s">
        <v>269</v>
      </c>
      <c r="C15" s="134" t="s">
        <v>266</v>
      </c>
      <c r="D15" s="134">
        <v>80</v>
      </c>
      <c r="E15" s="143">
        <v>1</v>
      </c>
      <c r="F15" s="33">
        <f t="shared" si="0"/>
        <v>81</v>
      </c>
    </row>
    <row r="16" spans="1:6">
      <c r="A16" s="383"/>
      <c r="B16" s="133" t="s">
        <v>270</v>
      </c>
      <c r="C16" s="134" t="s">
        <v>266</v>
      </c>
      <c r="D16" s="134">
        <v>112</v>
      </c>
      <c r="E16" s="143">
        <v>48</v>
      </c>
      <c r="F16" s="33">
        <f t="shared" si="0"/>
        <v>160</v>
      </c>
    </row>
    <row r="17" spans="1:6">
      <c r="A17" s="383"/>
      <c r="B17" s="133" t="s">
        <v>271</v>
      </c>
      <c r="C17" s="134" t="s">
        <v>266</v>
      </c>
      <c r="D17" s="134">
        <v>91</v>
      </c>
      <c r="E17" s="143">
        <v>61</v>
      </c>
      <c r="F17" s="33">
        <f t="shared" si="0"/>
        <v>152</v>
      </c>
    </row>
    <row r="18" spans="1:6">
      <c r="A18" s="383"/>
      <c r="B18" s="133" t="s">
        <v>272</v>
      </c>
      <c r="C18" s="134" t="s">
        <v>266</v>
      </c>
      <c r="D18" s="134">
        <v>103</v>
      </c>
      <c r="E18" s="143">
        <v>18</v>
      </c>
      <c r="F18" s="33">
        <f t="shared" si="0"/>
        <v>121</v>
      </c>
    </row>
    <row r="19" spans="1:6">
      <c r="A19" s="384"/>
      <c r="B19" s="133" t="s">
        <v>273</v>
      </c>
      <c r="C19" s="134" t="s">
        <v>266</v>
      </c>
      <c r="D19" s="134">
        <v>109</v>
      </c>
      <c r="E19" s="143">
        <v>27</v>
      </c>
      <c r="F19" s="33">
        <f t="shared" si="0"/>
        <v>136</v>
      </c>
    </row>
    <row r="20" spans="1:6">
      <c r="A20" s="381" t="s">
        <v>126</v>
      </c>
      <c r="B20" s="381"/>
      <c r="C20" s="381"/>
      <c r="D20" s="135">
        <f>SUM(D12:D19)</f>
        <v>795</v>
      </c>
      <c r="E20" s="135">
        <f>SUM(E12:E19)</f>
        <v>269</v>
      </c>
      <c r="F20" s="33">
        <f t="shared" si="0"/>
        <v>1064</v>
      </c>
    </row>
    <row r="21" spans="1:6">
      <c r="A21" s="174"/>
      <c r="B21" s="139" t="s">
        <v>274</v>
      </c>
      <c r="C21" s="139"/>
      <c r="D21" s="135"/>
      <c r="E21" s="135"/>
      <c r="F21" s="33"/>
    </row>
    <row r="22" spans="1:6">
      <c r="A22" s="382"/>
      <c r="B22" s="133" t="s">
        <v>275</v>
      </c>
      <c r="C22" s="134" t="s">
        <v>276</v>
      </c>
      <c r="D22" s="134">
        <v>35</v>
      </c>
      <c r="E22" s="143">
        <v>1</v>
      </c>
      <c r="F22" s="33">
        <f t="shared" si="0"/>
        <v>36</v>
      </c>
    </row>
    <row r="23" spans="1:6">
      <c r="A23" s="383"/>
      <c r="B23" s="133" t="s">
        <v>277</v>
      </c>
      <c r="C23" s="134" t="s">
        <v>276</v>
      </c>
      <c r="D23" s="134">
        <v>1</v>
      </c>
      <c r="E23" s="144">
        <v>0</v>
      </c>
      <c r="F23" s="33">
        <f t="shared" si="0"/>
        <v>1</v>
      </c>
    </row>
    <row r="24" spans="1:6">
      <c r="A24" s="383"/>
      <c r="B24" s="133" t="s">
        <v>278</v>
      </c>
      <c r="C24" s="134" t="s">
        <v>279</v>
      </c>
      <c r="D24" s="134">
        <v>46</v>
      </c>
      <c r="E24" s="143">
        <v>42</v>
      </c>
      <c r="F24" s="33">
        <f t="shared" si="0"/>
        <v>88</v>
      </c>
    </row>
    <row r="25" spans="1:6">
      <c r="A25" s="383"/>
      <c r="B25" s="133" t="s">
        <v>280</v>
      </c>
      <c r="C25" s="134" t="s">
        <v>276</v>
      </c>
      <c r="D25" s="134">
        <v>35</v>
      </c>
      <c r="E25" s="144">
        <v>0</v>
      </c>
      <c r="F25" s="33">
        <f t="shared" si="0"/>
        <v>35</v>
      </c>
    </row>
    <row r="26" spans="1:6">
      <c r="A26" s="383"/>
      <c r="B26" s="133" t="s">
        <v>281</v>
      </c>
      <c r="C26" s="134" t="s">
        <v>276</v>
      </c>
      <c r="D26" s="134">
        <v>43</v>
      </c>
      <c r="E26" s="143">
        <v>6</v>
      </c>
      <c r="F26" s="33">
        <f t="shared" si="0"/>
        <v>49</v>
      </c>
    </row>
    <row r="27" spans="1:6">
      <c r="A27" s="383"/>
      <c r="B27" s="133" t="s">
        <v>282</v>
      </c>
      <c r="C27" s="134" t="s">
        <v>276</v>
      </c>
      <c r="D27" s="134">
        <v>1</v>
      </c>
      <c r="E27" s="144">
        <v>0</v>
      </c>
      <c r="F27" s="33">
        <f t="shared" si="0"/>
        <v>1</v>
      </c>
    </row>
    <row r="28" spans="1:6">
      <c r="A28" s="383"/>
      <c r="B28" s="133" t="s">
        <v>283</v>
      </c>
      <c r="C28" s="134" t="s">
        <v>284</v>
      </c>
      <c r="D28" s="134">
        <v>17</v>
      </c>
      <c r="E28" s="144">
        <v>0</v>
      </c>
      <c r="F28" s="33">
        <f t="shared" si="0"/>
        <v>17</v>
      </c>
    </row>
    <row r="29" spans="1:6">
      <c r="A29" s="383"/>
      <c r="B29" s="133" t="s">
        <v>285</v>
      </c>
      <c r="C29" s="134" t="s">
        <v>276</v>
      </c>
      <c r="D29" s="134">
        <v>3</v>
      </c>
      <c r="E29" s="144">
        <v>0</v>
      </c>
      <c r="F29" s="33">
        <f t="shared" si="0"/>
        <v>3</v>
      </c>
    </row>
    <row r="30" spans="1:6">
      <c r="A30" s="383"/>
      <c r="B30" s="133" t="s">
        <v>286</v>
      </c>
      <c r="C30" s="134" t="s">
        <v>276</v>
      </c>
      <c r="D30" s="134">
        <v>28</v>
      </c>
      <c r="E30" s="144">
        <v>0</v>
      </c>
      <c r="F30" s="33">
        <f t="shared" si="0"/>
        <v>28</v>
      </c>
    </row>
    <row r="31" spans="1:6">
      <c r="A31" s="384"/>
      <c r="B31" s="133" t="s">
        <v>287</v>
      </c>
      <c r="C31" s="134" t="s">
        <v>276</v>
      </c>
      <c r="D31" s="134">
        <v>37</v>
      </c>
      <c r="E31" s="144">
        <v>0</v>
      </c>
      <c r="F31" s="33">
        <f t="shared" si="0"/>
        <v>37</v>
      </c>
    </row>
    <row r="32" spans="1:6">
      <c r="A32" s="138"/>
      <c r="B32" s="6" t="s">
        <v>322</v>
      </c>
      <c r="C32" s="137" t="s">
        <v>299</v>
      </c>
      <c r="D32" s="144">
        <v>0</v>
      </c>
      <c r="E32" s="143">
        <v>50</v>
      </c>
      <c r="F32" s="33">
        <f t="shared" si="0"/>
        <v>50</v>
      </c>
    </row>
    <row r="33" spans="1:6">
      <c r="A33" s="381" t="s">
        <v>126</v>
      </c>
      <c r="B33" s="381"/>
      <c r="C33" s="381"/>
      <c r="D33" s="135">
        <f>SUM(D22:D32)</f>
        <v>246</v>
      </c>
      <c r="E33" s="135">
        <f>SUM(E22:E32)</f>
        <v>99</v>
      </c>
      <c r="F33" s="33">
        <f t="shared" si="0"/>
        <v>345</v>
      </c>
    </row>
    <row r="34" spans="1:6">
      <c r="A34" s="382" t="s">
        <v>288</v>
      </c>
      <c r="B34" s="133" t="s">
        <v>289</v>
      </c>
      <c r="C34" s="134" t="s">
        <v>290</v>
      </c>
      <c r="D34" s="134">
        <v>34</v>
      </c>
      <c r="E34" s="143">
        <v>18</v>
      </c>
      <c r="F34" s="33">
        <f t="shared" si="0"/>
        <v>52</v>
      </c>
    </row>
    <row r="35" spans="1:6">
      <c r="A35" s="383"/>
      <c r="B35" s="133" t="s">
        <v>291</v>
      </c>
      <c r="C35" s="134" t="s">
        <v>292</v>
      </c>
      <c r="D35" s="134">
        <v>25</v>
      </c>
      <c r="E35" s="144">
        <v>0</v>
      </c>
      <c r="F35" s="33">
        <f t="shared" si="0"/>
        <v>25</v>
      </c>
    </row>
    <row r="36" spans="1:6">
      <c r="A36" s="383"/>
      <c r="B36" s="133" t="s">
        <v>293</v>
      </c>
      <c r="C36" s="134" t="s">
        <v>292</v>
      </c>
      <c r="D36" s="134">
        <v>67</v>
      </c>
      <c r="E36" s="144">
        <v>0</v>
      </c>
      <c r="F36" s="33">
        <f t="shared" si="0"/>
        <v>67</v>
      </c>
    </row>
    <row r="37" spans="1:6">
      <c r="A37" s="383"/>
      <c r="B37" s="133" t="s">
        <v>294</v>
      </c>
      <c r="C37" s="134" t="s">
        <v>292</v>
      </c>
      <c r="D37" s="134">
        <v>39</v>
      </c>
      <c r="E37" s="143">
        <v>14</v>
      </c>
      <c r="F37" s="33">
        <f t="shared" si="0"/>
        <v>53</v>
      </c>
    </row>
    <row r="38" spans="1:6">
      <c r="A38" s="383"/>
      <c r="B38" s="133" t="s">
        <v>295</v>
      </c>
      <c r="C38" s="134" t="s">
        <v>292</v>
      </c>
      <c r="D38" s="134">
        <v>45</v>
      </c>
      <c r="E38" s="144">
        <v>0</v>
      </c>
      <c r="F38" s="33">
        <f t="shared" si="0"/>
        <v>45</v>
      </c>
    </row>
    <row r="39" spans="1:6">
      <c r="A39" s="383"/>
      <c r="B39" s="133" t="s">
        <v>296</v>
      </c>
      <c r="C39" s="134" t="s">
        <v>292</v>
      </c>
      <c r="D39" s="134">
        <v>57</v>
      </c>
      <c r="E39" s="143">
        <v>9</v>
      </c>
      <c r="F39" s="33">
        <f t="shared" si="0"/>
        <v>66</v>
      </c>
    </row>
    <row r="40" spans="1:6">
      <c r="A40" s="383"/>
      <c r="B40" s="133" t="s">
        <v>297</v>
      </c>
      <c r="C40" s="134" t="s">
        <v>292</v>
      </c>
      <c r="D40" s="134">
        <v>83</v>
      </c>
      <c r="E40" s="143">
        <v>54</v>
      </c>
      <c r="F40" s="33">
        <f t="shared" si="0"/>
        <v>137</v>
      </c>
    </row>
    <row r="41" spans="1:6">
      <c r="A41" s="383"/>
      <c r="B41" s="133" t="s">
        <v>298</v>
      </c>
      <c r="C41" s="134" t="s">
        <v>299</v>
      </c>
      <c r="D41" s="134">
        <v>109</v>
      </c>
      <c r="E41" s="143">
        <v>59</v>
      </c>
      <c r="F41" s="33">
        <f t="shared" si="0"/>
        <v>168</v>
      </c>
    </row>
    <row r="42" spans="1:6">
      <c r="A42" s="383"/>
      <c r="B42" s="133" t="s">
        <v>300</v>
      </c>
      <c r="C42" s="134" t="s">
        <v>276</v>
      </c>
      <c r="D42" s="134">
        <v>1</v>
      </c>
      <c r="E42" s="144">
        <v>0</v>
      </c>
      <c r="F42" s="33">
        <f t="shared" si="0"/>
        <v>1</v>
      </c>
    </row>
    <row r="43" spans="1:6">
      <c r="A43" s="384"/>
      <c r="B43" s="133" t="s">
        <v>301</v>
      </c>
      <c r="C43" s="134" t="s">
        <v>302</v>
      </c>
      <c r="D43" s="134">
        <v>11</v>
      </c>
      <c r="E43" s="144">
        <v>0</v>
      </c>
      <c r="F43" s="33">
        <f t="shared" si="0"/>
        <v>11</v>
      </c>
    </row>
    <row r="44" spans="1:6">
      <c r="A44" s="381" t="s">
        <v>126</v>
      </c>
      <c r="B44" s="381"/>
      <c r="C44" s="381"/>
      <c r="D44" s="135">
        <f>SUM(D34:D43)</f>
        <v>471</v>
      </c>
      <c r="E44" s="135">
        <f>SUM(E34:E43)</f>
        <v>154</v>
      </c>
      <c r="F44" s="33">
        <f t="shared" si="0"/>
        <v>625</v>
      </c>
    </row>
    <row r="45" spans="1:6">
      <c r="A45" s="382" t="s">
        <v>129</v>
      </c>
      <c r="B45" s="133" t="s">
        <v>303</v>
      </c>
      <c r="C45" s="134" t="s">
        <v>257</v>
      </c>
      <c r="D45" s="134">
        <v>3</v>
      </c>
      <c r="E45" s="144">
        <v>0</v>
      </c>
      <c r="F45" s="33">
        <f t="shared" si="0"/>
        <v>3</v>
      </c>
    </row>
    <row r="46" spans="1:6">
      <c r="A46" s="383"/>
      <c r="B46" s="133" t="s">
        <v>304</v>
      </c>
      <c r="C46" s="134" t="s">
        <v>257</v>
      </c>
      <c r="D46" s="134">
        <v>19</v>
      </c>
      <c r="E46" s="144">
        <v>0</v>
      </c>
      <c r="F46" s="33">
        <f t="shared" si="0"/>
        <v>19</v>
      </c>
    </row>
    <row r="47" spans="1:6">
      <c r="A47" s="384"/>
      <c r="B47" s="133" t="s">
        <v>305</v>
      </c>
      <c r="C47" s="134" t="s">
        <v>257</v>
      </c>
      <c r="D47" s="134">
        <v>13</v>
      </c>
      <c r="E47" s="144">
        <v>0</v>
      </c>
      <c r="F47" s="33">
        <f t="shared" si="0"/>
        <v>13</v>
      </c>
    </row>
    <row r="48" spans="1:6">
      <c r="A48" s="381" t="s">
        <v>126</v>
      </c>
      <c r="B48" s="381"/>
      <c r="C48" s="381"/>
      <c r="D48" s="135">
        <f>SUM(D45:D47)</f>
        <v>35</v>
      </c>
      <c r="E48" s="144">
        <v>0</v>
      </c>
      <c r="F48" s="33">
        <f t="shared" si="0"/>
        <v>35</v>
      </c>
    </row>
    <row r="49" spans="1:6">
      <c r="A49" s="382" t="s">
        <v>306</v>
      </c>
      <c r="B49" s="133" t="s">
        <v>307</v>
      </c>
      <c r="C49" s="134" t="s">
        <v>308</v>
      </c>
      <c r="D49" s="134">
        <v>6</v>
      </c>
      <c r="E49" s="143">
        <v>3</v>
      </c>
      <c r="F49" s="33">
        <f t="shared" si="0"/>
        <v>9</v>
      </c>
    </row>
    <row r="50" spans="1:6">
      <c r="A50" s="383"/>
      <c r="B50" s="133" t="s">
        <v>309</v>
      </c>
      <c r="C50" s="134" t="s">
        <v>308</v>
      </c>
      <c r="D50" s="134">
        <v>1</v>
      </c>
      <c r="E50" s="143">
        <v>30</v>
      </c>
      <c r="F50" s="33">
        <f t="shared" si="0"/>
        <v>31</v>
      </c>
    </row>
    <row r="51" spans="1:6">
      <c r="A51" s="383"/>
      <c r="B51" s="133" t="s">
        <v>310</v>
      </c>
      <c r="C51" s="134" t="s">
        <v>308</v>
      </c>
      <c r="D51" s="134">
        <v>12</v>
      </c>
      <c r="E51" s="143">
        <v>12</v>
      </c>
      <c r="F51" s="33">
        <f t="shared" si="0"/>
        <v>24</v>
      </c>
    </row>
    <row r="52" spans="1:6">
      <c r="A52" s="383"/>
      <c r="B52" s="133" t="s">
        <v>311</v>
      </c>
      <c r="C52" s="134" t="s">
        <v>257</v>
      </c>
      <c r="D52" s="134">
        <v>3</v>
      </c>
      <c r="E52" s="143">
        <v>3</v>
      </c>
      <c r="F52" s="33">
        <f t="shared" si="0"/>
        <v>6</v>
      </c>
    </row>
    <row r="53" spans="1:6">
      <c r="A53" s="383"/>
      <c r="B53" s="133" t="s">
        <v>312</v>
      </c>
      <c r="C53" s="134" t="s">
        <v>313</v>
      </c>
      <c r="D53" s="134">
        <v>1</v>
      </c>
      <c r="E53" s="143">
        <v>1</v>
      </c>
      <c r="F53" s="33">
        <f t="shared" si="0"/>
        <v>2</v>
      </c>
    </row>
    <row r="54" spans="1:6">
      <c r="A54" s="383"/>
      <c r="B54" s="133" t="s">
        <v>314</v>
      </c>
      <c r="C54" s="134" t="s">
        <v>257</v>
      </c>
      <c r="D54" s="134">
        <v>40</v>
      </c>
      <c r="E54" s="144">
        <v>0</v>
      </c>
      <c r="F54" s="33">
        <f t="shared" si="0"/>
        <v>40</v>
      </c>
    </row>
    <row r="55" spans="1:6">
      <c r="A55" s="383"/>
      <c r="B55" s="133" t="s">
        <v>315</v>
      </c>
      <c r="C55" s="134" t="s">
        <v>257</v>
      </c>
      <c r="D55" s="134">
        <v>15</v>
      </c>
      <c r="E55" s="144">
        <v>0</v>
      </c>
      <c r="F55" s="33">
        <f t="shared" si="0"/>
        <v>15</v>
      </c>
    </row>
    <row r="56" spans="1:6">
      <c r="A56" s="383"/>
      <c r="B56" s="133" t="s">
        <v>316</v>
      </c>
      <c r="C56" s="134" t="s">
        <v>257</v>
      </c>
      <c r="D56" s="134">
        <v>5</v>
      </c>
      <c r="E56" s="144">
        <v>0</v>
      </c>
      <c r="F56" s="33">
        <f t="shared" si="0"/>
        <v>5</v>
      </c>
    </row>
    <row r="57" spans="1:6">
      <c r="A57" s="383"/>
      <c r="B57" s="133" t="s">
        <v>317</v>
      </c>
      <c r="C57" s="134" t="s">
        <v>257</v>
      </c>
      <c r="D57" s="134">
        <v>13</v>
      </c>
      <c r="E57" s="144">
        <v>0</v>
      </c>
      <c r="F57" s="33">
        <f t="shared" si="0"/>
        <v>13</v>
      </c>
    </row>
    <row r="58" spans="1:6">
      <c r="A58" s="383"/>
      <c r="B58" s="133" t="s">
        <v>318</v>
      </c>
      <c r="C58" s="134" t="s">
        <v>308</v>
      </c>
      <c r="D58" s="134">
        <v>14</v>
      </c>
      <c r="E58" s="144">
        <v>0</v>
      </c>
      <c r="F58" s="33">
        <f t="shared" si="0"/>
        <v>14</v>
      </c>
    </row>
    <row r="59" spans="1:6">
      <c r="A59" s="383"/>
      <c r="B59" s="133" t="s">
        <v>319</v>
      </c>
      <c r="C59" s="134" t="s">
        <v>257</v>
      </c>
      <c r="D59" s="134">
        <v>23</v>
      </c>
      <c r="E59" s="143">
        <v>4</v>
      </c>
      <c r="F59" s="33">
        <f t="shared" si="0"/>
        <v>27</v>
      </c>
    </row>
    <row r="60" spans="1:6">
      <c r="A60" s="384"/>
      <c r="B60" s="133" t="s">
        <v>320</v>
      </c>
      <c r="C60" s="134" t="s">
        <v>308</v>
      </c>
      <c r="D60" s="134">
        <v>45</v>
      </c>
      <c r="E60" s="143">
        <v>20</v>
      </c>
      <c r="F60" s="33">
        <f t="shared" si="0"/>
        <v>65</v>
      </c>
    </row>
    <row r="61" spans="1:6">
      <c r="A61" s="319" t="s">
        <v>126</v>
      </c>
      <c r="B61" s="319"/>
      <c r="C61" s="319"/>
      <c r="D61" s="136">
        <f>SUM(D49:D60)</f>
        <v>178</v>
      </c>
      <c r="E61" s="136">
        <f>SUM(E49:E60)</f>
        <v>73</v>
      </c>
      <c r="F61" s="33">
        <f t="shared" si="0"/>
        <v>251</v>
      </c>
    </row>
    <row r="62" spans="1:6">
      <c r="A62" s="319" t="s">
        <v>321</v>
      </c>
      <c r="B62" s="319"/>
      <c r="C62" s="319"/>
      <c r="D62" s="136">
        <f>+D61+D48+D44+D33+D20+D10</f>
        <v>2000</v>
      </c>
      <c r="E62" s="136">
        <f>+E61+E48+E44+E33+E20+E10</f>
        <v>595</v>
      </c>
      <c r="F62" s="136">
        <f t="shared" si="0"/>
        <v>2595</v>
      </c>
    </row>
  </sheetData>
  <mergeCells count="13">
    <mergeCell ref="A62:C62"/>
    <mergeCell ref="A34:A43"/>
    <mergeCell ref="A44:C44"/>
    <mergeCell ref="A45:A47"/>
    <mergeCell ref="A48:C48"/>
    <mergeCell ref="A49:A60"/>
    <mergeCell ref="A61:C61"/>
    <mergeCell ref="A33:C33"/>
    <mergeCell ref="A3:A9"/>
    <mergeCell ref="A10:C10"/>
    <mergeCell ref="A12:A19"/>
    <mergeCell ref="A20:C20"/>
    <mergeCell ref="A22:A3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7030A0"/>
  </sheetPr>
  <dimension ref="A1:D32"/>
  <sheetViews>
    <sheetView view="pageBreakPreview" zoomScaleSheetLayoutView="100" workbookViewId="0">
      <selection activeCell="I27" sqref="I27"/>
    </sheetView>
  </sheetViews>
  <sheetFormatPr defaultRowHeight="14.25"/>
  <cols>
    <col min="1" max="1" width="6.5" style="172" customWidth="1"/>
    <col min="2" max="2" width="31" style="265" customWidth="1"/>
    <col min="3" max="3" width="32.5" style="145" customWidth="1"/>
    <col min="4" max="4" width="15.25" style="172" customWidth="1"/>
    <col min="5" max="16384" width="9" style="145"/>
  </cols>
  <sheetData>
    <row r="1" spans="1:4" ht="36" customHeight="1">
      <c r="A1" s="405" t="s">
        <v>517</v>
      </c>
      <c r="B1" s="405"/>
      <c r="C1" s="405"/>
      <c r="D1" s="405"/>
    </row>
    <row r="2" spans="1:4" ht="14.25" customHeight="1">
      <c r="A2" s="406" t="s">
        <v>326</v>
      </c>
      <c r="B2" s="407"/>
      <c r="C2" s="408"/>
      <c r="D2" s="417" t="s">
        <v>113</v>
      </c>
    </row>
    <row r="3" spans="1:4" ht="18.75" customHeight="1">
      <c r="A3" s="409"/>
      <c r="B3" s="410"/>
      <c r="C3" s="411"/>
      <c r="D3" s="417"/>
    </row>
    <row r="4" spans="1:4" ht="23.25">
      <c r="A4" s="415" t="s">
        <v>518</v>
      </c>
      <c r="B4" s="416"/>
      <c r="C4" s="416"/>
      <c r="D4" s="418"/>
    </row>
    <row r="5" spans="1:4" ht="21">
      <c r="A5" s="252" t="s">
        <v>519</v>
      </c>
      <c r="B5" s="253"/>
      <c r="C5" s="148"/>
      <c r="D5" s="149"/>
    </row>
    <row r="6" spans="1:4" ht="21">
      <c r="A6" s="254" t="s">
        <v>520</v>
      </c>
      <c r="B6" s="255"/>
      <c r="C6" s="155"/>
      <c r="D6" s="153"/>
    </row>
    <row r="7" spans="1:4" ht="21">
      <c r="A7" s="150">
        <v>1</v>
      </c>
      <c r="B7" s="256" t="s">
        <v>521</v>
      </c>
      <c r="C7" s="152" t="s">
        <v>486</v>
      </c>
      <c r="D7" s="153"/>
    </row>
    <row r="8" spans="1:4" ht="21">
      <c r="A8" s="150">
        <v>2</v>
      </c>
      <c r="B8" s="256" t="s">
        <v>521</v>
      </c>
      <c r="C8" s="152" t="s">
        <v>492</v>
      </c>
      <c r="D8" s="153"/>
    </row>
    <row r="9" spans="1:4" ht="21">
      <c r="A9" s="150">
        <v>3</v>
      </c>
      <c r="B9" s="256" t="s">
        <v>521</v>
      </c>
      <c r="C9" s="152" t="s">
        <v>522</v>
      </c>
      <c r="D9" s="153"/>
    </row>
    <row r="10" spans="1:4" ht="21">
      <c r="A10" s="150">
        <v>4</v>
      </c>
      <c r="B10" s="256" t="s">
        <v>521</v>
      </c>
      <c r="C10" s="152" t="s">
        <v>488</v>
      </c>
      <c r="D10" s="153"/>
    </row>
    <row r="11" spans="1:4" ht="21">
      <c r="A11" s="150">
        <v>5</v>
      </c>
      <c r="B11" s="256" t="s">
        <v>521</v>
      </c>
      <c r="C11" s="152" t="s">
        <v>490</v>
      </c>
      <c r="D11" s="153"/>
    </row>
    <row r="12" spans="1:4" ht="21">
      <c r="A12" s="150">
        <v>6</v>
      </c>
      <c r="B12" s="256" t="s">
        <v>523</v>
      </c>
      <c r="C12" s="152" t="s">
        <v>494</v>
      </c>
      <c r="D12" s="153"/>
    </row>
    <row r="13" spans="1:4" ht="21">
      <c r="A13" s="257" t="s">
        <v>524</v>
      </c>
      <c r="B13" s="258"/>
      <c r="C13" s="152"/>
      <c r="D13" s="153"/>
    </row>
    <row r="14" spans="1:4" ht="21">
      <c r="A14" s="150">
        <v>1</v>
      </c>
      <c r="B14" s="256" t="s">
        <v>525</v>
      </c>
      <c r="C14" s="152" t="s">
        <v>480</v>
      </c>
      <c r="D14" s="153"/>
    </row>
    <row r="15" spans="1:4" ht="21">
      <c r="A15" s="150">
        <v>2</v>
      </c>
      <c r="B15" s="256" t="s">
        <v>526</v>
      </c>
      <c r="C15" s="152" t="s">
        <v>484</v>
      </c>
      <c r="D15" s="153"/>
    </row>
    <row r="16" spans="1:4" ht="21">
      <c r="A16" s="150">
        <v>3</v>
      </c>
      <c r="B16" s="256" t="s">
        <v>526</v>
      </c>
      <c r="C16" s="152" t="s">
        <v>482</v>
      </c>
      <c r="D16" s="153"/>
    </row>
    <row r="17" spans="1:4" ht="21">
      <c r="A17" s="252" t="s">
        <v>527</v>
      </c>
      <c r="B17" s="253"/>
      <c r="C17" s="259"/>
      <c r="D17" s="149"/>
    </row>
    <row r="18" spans="1:4" ht="21">
      <c r="A18" s="254" t="s">
        <v>528</v>
      </c>
      <c r="B18" s="255"/>
      <c r="C18" s="155"/>
      <c r="D18" s="153"/>
    </row>
    <row r="19" spans="1:4" ht="21">
      <c r="A19" s="150">
        <v>1</v>
      </c>
      <c r="B19" s="256" t="s">
        <v>529</v>
      </c>
      <c r="C19" s="260" t="s">
        <v>352</v>
      </c>
      <c r="D19" s="153"/>
    </row>
    <row r="20" spans="1:4" ht="21">
      <c r="A20" s="257" t="s">
        <v>530</v>
      </c>
      <c r="B20" s="258"/>
      <c r="C20" s="152"/>
      <c r="D20" s="153"/>
    </row>
    <row r="21" spans="1:4" ht="21">
      <c r="A21" s="150">
        <v>1</v>
      </c>
      <c r="B21" s="256" t="s">
        <v>526</v>
      </c>
      <c r="C21" s="152" t="s">
        <v>531</v>
      </c>
      <c r="D21" s="153"/>
    </row>
    <row r="22" spans="1:4" ht="21">
      <c r="A22" s="261" t="s">
        <v>532</v>
      </c>
      <c r="B22" s="253"/>
      <c r="C22" s="158"/>
      <c r="D22" s="149"/>
    </row>
    <row r="23" spans="1:4" ht="21">
      <c r="A23" s="254" t="s">
        <v>533</v>
      </c>
      <c r="B23" s="255"/>
      <c r="C23" s="155"/>
      <c r="D23" s="153"/>
    </row>
    <row r="24" spans="1:4" ht="21">
      <c r="A24" s="150">
        <v>1</v>
      </c>
      <c r="B24" s="256" t="s">
        <v>534</v>
      </c>
      <c r="C24" s="152" t="s">
        <v>337</v>
      </c>
      <c r="D24" s="153"/>
    </row>
    <row r="25" spans="1:4" ht="21">
      <c r="A25" s="150">
        <v>2</v>
      </c>
      <c r="B25" s="256" t="s">
        <v>534</v>
      </c>
      <c r="C25" s="152" t="s">
        <v>535</v>
      </c>
      <c r="D25" s="153"/>
    </row>
    <row r="26" spans="1:4" ht="21">
      <c r="A26" s="257" t="s">
        <v>530</v>
      </c>
      <c r="B26" s="258"/>
      <c r="C26" s="152"/>
      <c r="D26" s="153"/>
    </row>
    <row r="27" spans="1:4" ht="21">
      <c r="A27" s="160">
        <v>1</v>
      </c>
      <c r="B27" s="262" t="s">
        <v>526</v>
      </c>
      <c r="C27" s="162" t="s">
        <v>337</v>
      </c>
      <c r="D27" s="163"/>
    </row>
    <row r="28" spans="1:4" ht="21">
      <c r="A28" s="252" t="s">
        <v>536</v>
      </c>
      <c r="B28" s="253"/>
      <c r="C28" s="259"/>
      <c r="D28" s="149"/>
    </row>
    <row r="29" spans="1:4" ht="21">
      <c r="A29" s="254" t="s">
        <v>528</v>
      </c>
      <c r="B29" s="255"/>
      <c r="C29" s="155"/>
      <c r="D29" s="153"/>
    </row>
    <row r="30" spans="1:4" ht="21">
      <c r="A30" s="160">
        <v>1</v>
      </c>
      <c r="B30" s="262" t="s">
        <v>537</v>
      </c>
      <c r="C30" s="263" t="s">
        <v>498</v>
      </c>
      <c r="D30" s="163"/>
    </row>
    <row r="31" spans="1:4" ht="21">
      <c r="A31" s="168"/>
      <c r="B31" s="264"/>
      <c r="C31" s="170"/>
      <c r="D31" s="171"/>
    </row>
    <row r="32" spans="1:4" ht="21">
      <c r="A32" s="168"/>
      <c r="B32" s="264"/>
      <c r="C32" s="170"/>
      <c r="D32" s="171"/>
    </row>
  </sheetData>
  <mergeCells count="4">
    <mergeCell ref="A1:D1"/>
    <mergeCell ref="A2:C3"/>
    <mergeCell ref="D2:D3"/>
    <mergeCell ref="A4:D4"/>
  </mergeCells>
  <printOptions horizontalCentered="1"/>
  <pageMargins left="0.31496062992125984" right="0.31496062992125984" top="0.55118110236220474" bottom="0.35433070866141736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0"/>
  <sheetViews>
    <sheetView topLeftCell="A13" workbookViewId="0">
      <selection sqref="A1:XFD2"/>
    </sheetView>
  </sheetViews>
  <sheetFormatPr defaultRowHeight="18.75"/>
  <cols>
    <col min="1" max="1" width="6.875" style="32" customWidth="1"/>
    <col min="2" max="2" width="67.25" style="26" customWidth="1"/>
    <col min="3" max="3" width="11.75" style="26" customWidth="1"/>
    <col min="4" max="16384" width="9" style="26"/>
  </cols>
  <sheetData>
    <row r="1" spans="1:4" ht="19.5">
      <c r="A1" s="333" t="str">
        <f>+สรุป!A1</f>
        <v>การติดตามสถานะการดำเนินการเก็บข้อมูลประกอบการดำเนินงานประกันคุณภาพการศึกษาภายใน ระดับหลักสูตร</v>
      </c>
      <c r="B1" s="333"/>
      <c r="C1" s="333"/>
    </row>
    <row r="2" spans="1:4" ht="19.5">
      <c r="A2" s="333" t="str">
        <f>+สรุป!A2</f>
        <v>คณะ....................................................................................</v>
      </c>
      <c r="B2" s="333"/>
      <c r="C2" s="333"/>
    </row>
    <row r="3" spans="1:4" ht="31.5" customHeight="1">
      <c r="A3" s="332" t="s">
        <v>79</v>
      </c>
      <c r="B3" s="332"/>
      <c r="C3" s="332"/>
      <c r="D3" s="30"/>
    </row>
    <row r="4" spans="1:4" ht="18.75" customHeight="1">
      <c r="A4" s="336" t="s">
        <v>75</v>
      </c>
      <c r="B4" s="336" t="s">
        <v>80</v>
      </c>
      <c r="C4" s="320" t="s">
        <v>76</v>
      </c>
    </row>
    <row r="5" spans="1:4" ht="18.75" customHeight="1">
      <c r="A5" s="336"/>
      <c r="B5" s="336"/>
      <c r="C5" s="321"/>
    </row>
    <row r="6" spans="1:4" ht="26.25" customHeight="1">
      <c r="A6" s="334" t="s">
        <v>78</v>
      </c>
      <c r="B6" s="335"/>
      <c r="C6" s="41"/>
    </row>
    <row r="7" spans="1:4">
      <c r="A7" s="31">
        <v>1</v>
      </c>
      <c r="B7" s="27" t="s">
        <v>43</v>
      </c>
      <c r="C7" s="29"/>
    </row>
    <row r="8" spans="1:4">
      <c r="A8" s="31">
        <v>2</v>
      </c>
      <c r="B8" s="27" t="s">
        <v>44</v>
      </c>
      <c r="C8" s="28"/>
    </row>
    <row r="9" spans="1:4" ht="93.75">
      <c r="A9" s="31">
        <v>3</v>
      </c>
      <c r="B9" s="27" t="s">
        <v>45</v>
      </c>
      <c r="C9" s="28"/>
    </row>
    <row r="10" spans="1:4">
      <c r="A10" s="31">
        <v>4</v>
      </c>
      <c r="B10" s="27" t="s">
        <v>46</v>
      </c>
      <c r="C10" s="28"/>
    </row>
    <row r="11" spans="1:4">
      <c r="A11" s="31">
        <v>5</v>
      </c>
      <c r="B11" s="27" t="s">
        <v>47</v>
      </c>
      <c r="C11" s="28"/>
    </row>
    <row r="12" spans="1:4" ht="93.75">
      <c r="A12" s="31">
        <v>6</v>
      </c>
      <c r="B12" s="27" t="s">
        <v>48</v>
      </c>
      <c r="C12" s="28"/>
    </row>
    <row r="13" spans="1:4" ht="56.25">
      <c r="A13" s="31">
        <v>7</v>
      </c>
      <c r="B13" s="27" t="s">
        <v>49</v>
      </c>
      <c r="C13" s="28"/>
    </row>
    <row r="14" spans="1:4">
      <c r="A14" s="31">
        <v>8</v>
      </c>
      <c r="B14" s="27" t="s">
        <v>50</v>
      </c>
      <c r="C14" s="28"/>
    </row>
    <row r="15" spans="1:4" ht="37.5">
      <c r="A15" s="31">
        <v>9</v>
      </c>
      <c r="B15" s="27" t="s">
        <v>51</v>
      </c>
      <c r="C15" s="28"/>
    </row>
    <row r="16" spans="1:4">
      <c r="A16" s="31">
        <v>10</v>
      </c>
      <c r="B16" s="27" t="s">
        <v>52</v>
      </c>
      <c r="C16" s="28"/>
    </row>
    <row r="17" spans="1:3">
      <c r="A17" s="31">
        <v>11</v>
      </c>
      <c r="B17" s="27" t="s">
        <v>53</v>
      </c>
      <c r="C17" s="28"/>
    </row>
    <row r="18" spans="1:3">
      <c r="A18" s="31">
        <v>12</v>
      </c>
      <c r="B18" s="27" t="s">
        <v>54</v>
      </c>
      <c r="C18" s="28"/>
    </row>
    <row r="19" spans="1:3">
      <c r="A19" s="31">
        <v>13</v>
      </c>
      <c r="B19" s="27" t="s">
        <v>55</v>
      </c>
      <c r="C19" s="28"/>
    </row>
    <row r="20" spans="1:3">
      <c r="A20" s="31">
        <v>14</v>
      </c>
      <c r="B20" s="27" t="s">
        <v>56</v>
      </c>
      <c r="C20" s="28"/>
    </row>
  </sheetData>
  <mergeCells count="7">
    <mergeCell ref="A6:B6"/>
    <mergeCell ref="C4:C5"/>
    <mergeCell ref="A1:C1"/>
    <mergeCell ref="A2:C2"/>
    <mergeCell ref="A3:C3"/>
    <mergeCell ref="B4:B5"/>
    <mergeCell ref="A4:A5"/>
  </mergeCells>
  <printOptions horizontalCentered="1"/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7030A0"/>
  </sheetPr>
  <dimension ref="A1:F33"/>
  <sheetViews>
    <sheetView workbookViewId="0">
      <selection activeCell="F6" sqref="F6:F20"/>
    </sheetView>
  </sheetViews>
  <sheetFormatPr defaultRowHeight="21"/>
  <cols>
    <col min="1" max="1" width="4.625" style="1" customWidth="1"/>
    <col min="2" max="2" width="21.625" style="1" bestFit="1" customWidth="1"/>
    <col min="3" max="3" width="31.875" style="1" bestFit="1" customWidth="1"/>
    <col min="4" max="6" width="9.625" style="1" customWidth="1"/>
    <col min="7" max="16384" width="9" style="1"/>
  </cols>
  <sheetData>
    <row r="1" spans="1:6">
      <c r="A1" s="368" t="s">
        <v>474</v>
      </c>
      <c r="B1" s="368"/>
      <c r="C1" s="368"/>
      <c r="D1" s="368"/>
      <c r="E1" s="368"/>
      <c r="F1" s="368"/>
    </row>
    <row r="2" spans="1:6" ht="10.5" customHeight="1"/>
    <row r="3" spans="1:6">
      <c r="A3" s="419" t="s">
        <v>103</v>
      </c>
      <c r="B3" s="419" t="s">
        <v>253</v>
      </c>
      <c r="C3" s="419" t="s">
        <v>475</v>
      </c>
      <c r="D3" s="319" t="s">
        <v>76</v>
      </c>
      <c r="E3" s="319"/>
      <c r="F3" s="319"/>
    </row>
    <row r="4" spans="1:6">
      <c r="A4" s="419"/>
      <c r="B4" s="419"/>
      <c r="C4" s="419"/>
      <c r="D4" s="187" t="s">
        <v>476</v>
      </c>
      <c r="E4" s="187" t="s">
        <v>477</v>
      </c>
      <c r="F4" s="186" t="s">
        <v>478</v>
      </c>
    </row>
    <row r="5" spans="1:6">
      <c r="A5" s="238">
        <v>1</v>
      </c>
      <c r="B5" s="239" t="s">
        <v>264</v>
      </c>
      <c r="C5" s="239" t="s">
        <v>479</v>
      </c>
      <c r="D5" s="240"/>
      <c r="E5" s="240"/>
      <c r="F5" s="238"/>
    </row>
    <row r="6" spans="1:6">
      <c r="A6" s="241"/>
      <c r="B6" s="242"/>
      <c r="C6" s="243" t="s">
        <v>480</v>
      </c>
      <c r="D6" s="244">
        <v>2</v>
      </c>
      <c r="E6" s="244">
        <v>11</v>
      </c>
      <c r="F6" s="245">
        <v>13</v>
      </c>
    </row>
    <row r="7" spans="1:6">
      <c r="A7" s="241"/>
      <c r="B7" s="242"/>
      <c r="C7" s="239" t="s">
        <v>481</v>
      </c>
      <c r="D7" s="240"/>
      <c r="E7" s="240"/>
      <c r="F7" s="238"/>
    </row>
    <row r="8" spans="1:6">
      <c r="A8" s="241"/>
      <c r="B8" s="242"/>
      <c r="C8" s="243" t="s">
        <v>482</v>
      </c>
      <c r="D8" s="244">
        <v>3</v>
      </c>
      <c r="E8" s="244">
        <v>1</v>
      </c>
      <c r="F8" s="245">
        <v>4</v>
      </c>
    </row>
    <row r="9" spans="1:6">
      <c r="A9" s="241"/>
      <c r="B9" s="242"/>
      <c r="C9" s="239" t="s">
        <v>483</v>
      </c>
      <c r="D9" s="240"/>
      <c r="E9" s="240"/>
      <c r="F9" s="238"/>
    </row>
    <row r="10" spans="1:6">
      <c r="A10" s="241"/>
      <c r="B10" s="242"/>
      <c r="C10" s="243" t="s">
        <v>484</v>
      </c>
      <c r="D10" s="244">
        <v>1</v>
      </c>
      <c r="E10" s="244">
        <v>8</v>
      </c>
      <c r="F10" s="245">
        <v>9</v>
      </c>
    </row>
    <row r="11" spans="1:6">
      <c r="A11" s="241"/>
      <c r="B11" s="242"/>
      <c r="C11" s="239" t="s">
        <v>485</v>
      </c>
      <c r="D11" s="240"/>
      <c r="E11" s="240"/>
      <c r="F11" s="238"/>
    </row>
    <row r="12" spans="1:6">
      <c r="A12" s="241"/>
      <c r="B12" s="242"/>
      <c r="C12" s="243" t="s">
        <v>486</v>
      </c>
      <c r="D12" s="245" t="s">
        <v>146</v>
      </c>
      <c r="E12" s="244">
        <v>87</v>
      </c>
      <c r="F12" s="245">
        <v>87</v>
      </c>
    </row>
    <row r="13" spans="1:6">
      <c r="A13" s="241"/>
      <c r="B13" s="242"/>
      <c r="C13" s="239" t="s">
        <v>487</v>
      </c>
      <c r="D13" s="240"/>
      <c r="E13" s="240"/>
      <c r="F13" s="238"/>
    </row>
    <row r="14" spans="1:6">
      <c r="A14" s="241"/>
      <c r="B14" s="242"/>
      <c r="C14" s="243" t="s">
        <v>488</v>
      </c>
      <c r="D14" s="245" t="s">
        <v>146</v>
      </c>
      <c r="E14" s="244">
        <v>44</v>
      </c>
      <c r="F14" s="245">
        <v>44</v>
      </c>
    </row>
    <row r="15" spans="1:6">
      <c r="A15" s="241"/>
      <c r="B15" s="242"/>
      <c r="C15" s="239" t="s">
        <v>489</v>
      </c>
      <c r="D15" s="240"/>
      <c r="E15" s="240"/>
      <c r="F15" s="238"/>
    </row>
    <row r="16" spans="1:6">
      <c r="A16" s="241"/>
      <c r="B16" s="242"/>
      <c r="C16" s="243" t="s">
        <v>490</v>
      </c>
      <c r="D16" s="245" t="s">
        <v>146</v>
      </c>
      <c r="E16" s="244">
        <v>31</v>
      </c>
      <c r="F16" s="245">
        <v>31</v>
      </c>
    </row>
    <row r="17" spans="1:6">
      <c r="A17" s="241"/>
      <c r="B17" s="242"/>
      <c r="C17" s="239" t="s">
        <v>491</v>
      </c>
      <c r="D17" s="240"/>
      <c r="E17" s="240"/>
      <c r="F17" s="238"/>
    </row>
    <row r="18" spans="1:6">
      <c r="A18" s="241"/>
      <c r="B18" s="242"/>
      <c r="C18" s="243" t="s">
        <v>492</v>
      </c>
      <c r="D18" s="245" t="s">
        <v>146</v>
      </c>
      <c r="E18" s="244">
        <v>1</v>
      </c>
      <c r="F18" s="245">
        <v>1</v>
      </c>
    </row>
    <row r="19" spans="1:6">
      <c r="A19" s="241"/>
      <c r="B19" s="242"/>
      <c r="C19" s="242" t="s">
        <v>493</v>
      </c>
      <c r="D19" s="240"/>
      <c r="E19" s="240"/>
      <c r="F19" s="238"/>
    </row>
    <row r="20" spans="1:6">
      <c r="A20" s="245"/>
      <c r="B20" s="243"/>
      <c r="C20" s="243" t="s">
        <v>494</v>
      </c>
      <c r="D20" s="245" t="s">
        <v>146</v>
      </c>
      <c r="E20" s="244">
        <v>11</v>
      </c>
      <c r="F20" s="245">
        <v>11</v>
      </c>
    </row>
    <row r="21" spans="1:6">
      <c r="A21" s="238">
        <v>2</v>
      </c>
      <c r="B21" s="239" t="s">
        <v>288</v>
      </c>
      <c r="C21" s="239" t="s">
        <v>495</v>
      </c>
      <c r="D21" s="240"/>
      <c r="E21" s="240"/>
      <c r="F21" s="238"/>
    </row>
    <row r="22" spans="1:6">
      <c r="A22" s="245"/>
      <c r="B22" s="243"/>
      <c r="C22" s="243" t="s">
        <v>352</v>
      </c>
      <c r="D22" s="245" t="s">
        <v>146</v>
      </c>
      <c r="E22" s="244">
        <v>12</v>
      </c>
      <c r="F22" s="245">
        <v>12</v>
      </c>
    </row>
    <row r="23" spans="1:6">
      <c r="A23" s="238">
        <v>3</v>
      </c>
      <c r="B23" s="239" t="s">
        <v>255</v>
      </c>
      <c r="C23" s="239" t="s">
        <v>496</v>
      </c>
      <c r="D23" s="240"/>
      <c r="E23" s="240"/>
      <c r="F23" s="238"/>
    </row>
    <row r="24" spans="1:6">
      <c r="A24" s="245"/>
      <c r="B24" s="243"/>
      <c r="C24" s="243" t="s">
        <v>337</v>
      </c>
      <c r="D24" s="244">
        <v>1</v>
      </c>
      <c r="E24" s="244">
        <v>2</v>
      </c>
      <c r="F24" s="245">
        <v>3</v>
      </c>
    </row>
    <row r="25" spans="1:6">
      <c r="A25" s="238">
        <v>4</v>
      </c>
      <c r="B25" s="239" t="s">
        <v>274</v>
      </c>
      <c r="C25" s="239" t="s">
        <v>497</v>
      </c>
      <c r="D25" s="240"/>
      <c r="E25" s="240"/>
      <c r="F25" s="238"/>
    </row>
    <row r="26" spans="1:6">
      <c r="A26" s="245"/>
      <c r="B26" s="243"/>
      <c r="C26" s="243" t="s">
        <v>498</v>
      </c>
      <c r="D26" s="245" t="s">
        <v>146</v>
      </c>
      <c r="E26" s="244">
        <v>8</v>
      </c>
      <c r="F26" s="245">
        <v>8</v>
      </c>
    </row>
    <row r="27" spans="1:6">
      <c r="A27" s="241">
        <v>5</v>
      </c>
      <c r="B27" s="242" t="s">
        <v>499</v>
      </c>
      <c r="C27" s="242" t="s">
        <v>497</v>
      </c>
      <c r="D27" s="240"/>
      <c r="E27" s="240"/>
      <c r="F27" s="238"/>
    </row>
    <row r="28" spans="1:6">
      <c r="A28" s="241"/>
      <c r="B28" s="242"/>
      <c r="C28" s="242" t="s">
        <v>500</v>
      </c>
      <c r="D28" s="245" t="s">
        <v>146</v>
      </c>
      <c r="E28" s="244">
        <v>3</v>
      </c>
      <c r="F28" s="245">
        <v>3</v>
      </c>
    </row>
    <row r="29" spans="1:6">
      <c r="A29" s="319" t="s">
        <v>126</v>
      </c>
      <c r="B29" s="319"/>
      <c r="C29" s="319"/>
      <c r="D29" s="244">
        <v>7</v>
      </c>
      <c r="E29" s="244">
        <v>219</v>
      </c>
      <c r="F29" s="186">
        <v>226</v>
      </c>
    </row>
    <row r="30" spans="1:6">
      <c r="A30" s="246"/>
      <c r="B30" s="246"/>
      <c r="C30" s="246"/>
      <c r="D30" s="246"/>
      <c r="E30" s="246"/>
      <c r="F30" s="246"/>
    </row>
    <row r="31" spans="1:6">
      <c r="A31" s="247" t="s">
        <v>501</v>
      </c>
      <c r="B31" s="226"/>
      <c r="C31" s="226"/>
      <c r="D31" s="248"/>
      <c r="E31" s="248"/>
      <c r="F31" s="248"/>
    </row>
    <row r="32" spans="1:6">
      <c r="A32" s="247" t="s">
        <v>502</v>
      </c>
      <c r="B32" s="246"/>
      <c r="C32" s="246"/>
      <c r="D32" s="246"/>
      <c r="E32" s="246"/>
      <c r="F32" s="246"/>
    </row>
    <row r="33" spans="1:6">
      <c r="A33" s="368"/>
      <c r="B33" s="368"/>
      <c r="C33" s="368"/>
      <c r="D33" s="368"/>
      <c r="E33" s="142"/>
      <c r="F33" s="142"/>
    </row>
  </sheetData>
  <mergeCells count="7">
    <mergeCell ref="A33:D33"/>
    <mergeCell ref="A1:F1"/>
    <mergeCell ref="A3:A4"/>
    <mergeCell ref="B3:B4"/>
    <mergeCell ref="C3:C4"/>
    <mergeCell ref="D3:F3"/>
    <mergeCell ref="A29:C29"/>
  </mergeCells>
  <pageMargins left="0.70866141732283472" right="0.51181102362204722" top="0.74803149606299213" bottom="0.74803149606299213" header="0.31496062992125984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9"/>
  <sheetViews>
    <sheetView view="pageBreakPreview" zoomScaleSheetLayoutView="100" workbookViewId="0">
      <selection activeCell="G14" sqref="G14"/>
    </sheetView>
  </sheetViews>
  <sheetFormatPr defaultRowHeight="18.75"/>
  <cols>
    <col min="1" max="1" width="6.875" style="32" customWidth="1"/>
    <col min="2" max="2" width="68.625" style="26" customWidth="1"/>
    <col min="3" max="3" width="11.375" style="26" customWidth="1"/>
    <col min="4" max="16384" width="9" style="26"/>
  </cols>
  <sheetData>
    <row r="1" spans="1:4" ht="19.5">
      <c r="A1" s="333" t="str">
        <f>+สรุป!A1</f>
        <v>การติดตามสถานะการดำเนินการเก็บข้อมูลประกอบการดำเนินงานประกันคุณภาพการศึกษาภายใน ระดับหลักสูตร</v>
      </c>
      <c r="B1" s="333"/>
      <c r="C1" s="333"/>
    </row>
    <row r="2" spans="1:4" ht="19.5">
      <c r="A2" s="333" t="str">
        <f>+สรุป!A2</f>
        <v>คณะ....................................................................................</v>
      </c>
      <c r="B2" s="333"/>
      <c r="C2" s="333"/>
    </row>
    <row r="3" spans="1:4" ht="31.5" customHeight="1">
      <c r="A3" s="332" t="s">
        <v>77</v>
      </c>
      <c r="B3" s="332"/>
      <c r="C3" s="332"/>
      <c r="D3" s="30"/>
    </row>
    <row r="4" spans="1:4" ht="18.75" customHeight="1">
      <c r="A4" s="336" t="s">
        <v>75</v>
      </c>
      <c r="B4" s="336" t="s">
        <v>80</v>
      </c>
      <c r="C4" s="320" t="s">
        <v>76</v>
      </c>
    </row>
    <row r="5" spans="1:4" ht="18.75" customHeight="1">
      <c r="A5" s="336"/>
      <c r="B5" s="336"/>
      <c r="C5" s="321"/>
    </row>
    <row r="6" spans="1:4" ht="27" customHeight="1">
      <c r="A6" s="337" t="s">
        <v>59</v>
      </c>
      <c r="B6" s="338"/>
      <c r="C6" s="42"/>
    </row>
    <row r="7" spans="1:4">
      <c r="A7" s="31">
        <v>1</v>
      </c>
      <c r="B7" s="27" t="s">
        <v>60</v>
      </c>
      <c r="C7" s="28"/>
    </row>
    <row r="8" spans="1:4" ht="93.75">
      <c r="A8" s="31">
        <v>2</v>
      </c>
      <c r="B8" s="27" t="s">
        <v>61</v>
      </c>
      <c r="C8" s="28"/>
    </row>
    <row r="9" spans="1:4">
      <c r="A9" s="31">
        <v>3</v>
      </c>
      <c r="B9" s="27" t="s">
        <v>46</v>
      </c>
      <c r="C9" s="28"/>
    </row>
    <row r="10" spans="1:4">
      <c r="A10" s="31">
        <v>4</v>
      </c>
      <c r="B10" s="27" t="s">
        <v>47</v>
      </c>
      <c r="C10" s="28"/>
    </row>
    <row r="11" spans="1:4" ht="93.75">
      <c r="A11" s="31">
        <v>5</v>
      </c>
      <c r="B11" s="27" t="s">
        <v>48</v>
      </c>
      <c r="C11" s="28"/>
    </row>
    <row r="12" spans="1:4" ht="56.25">
      <c r="A12" s="31">
        <v>6</v>
      </c>
      <c r="B12" s="27" t="s">
        <v>49</v>
      </c>
      <c r="C12" s="28"/>
    </row>
    <row r="13" spans="1:4">
      <c r="A13" s="31">
        <v>7</v>
      </c>
      <c r="B13" s="27" t="s">
        <v>50</v>
      </c>
      <c r="C13" s="28"/>
    </row>
    <row r="14" spans="1:4" ht="37.5">
      <c r="A14" s="31">
        <v>8</v>
      </c>
      <c r="B14" s="27" t="s">
        <v>51</v>
      </c>
      <c r="C14" s="28"/>
    </row>
    <row r="15" spans="1:4">
      <c r="A15" s="31">
        <v>9</v>
      </c>
      <c r="B15" s="27" t="s">
        <v>52</v>
      </c>
      <c r="C15" s="28"/>
    </row>
    <row r="16" spans="1:4">
      <c r="A16" s="31">
        <v>10</v>
      </c>
      <c r="B16" s="27" t="s">
        <v>53</v>
      </c>
      <c r="C16" s="28"/>
    </row>
    <row r="17" spans="1:3">
      <c r="A17" s="31">
        <v>11</v>
      </c>
      <c r="B17" s="27" t="s">
        <v>54</v>
      </c>
      <c r="C17" s="28"/>
    </row>
    <row r="18" spans="1:3">
      <c r="A18" s="31">
        <v>12</v>
      </c>
      <c r="B18" s="27" t="s">
        <v>55</v>
      </c>
      <c r="C18" s="28"/>
    </row>
    <row r="19" spans="1:3">
      <c r="A19" s="31">
        <v>13</v>
      </c>
      <c r="B19" s="27" t="s">
        <v>56</v>
      </c>
      <c r="C19" s="28"/>
    </row>
  </sheetData>
  <mergeCells count="7">
    <mergeCell ref="A6:B6"/>
    <mergeCell ref="A1:C1"/>
    <mergeCell ref="A2:C2"/>
    <mergeCell ref="A3:C3"/>
    <mergeCell ref="A4:A5"/>
    <mergeCell ref="B4:B5"/>
    <mergeCell ref="C4:C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SheetLayoutView="100" workbookViewId="0">
      <selection activeCell="J9" sqref="J9"/>
    </sheetView>
  </sheetViews>
  <sheetFormatPr defaultRowHeight="18.75"/>
  <cols>
    <col min="1" max="1" width="6.875" style="32" customWidth="1"/>
    <col min="2" max="2" width="69.25" style="26" customWidth="1"/>
    <col min="3" max="3" width="12" style="26" customWidth="1"/>
    <col min="4" max="16384" width="9" style="26"/>
  </cols>
  <sheetData>
    <row r="1" spans="1:4" ht="19.5">
      <c r="A1" s="333" t="str">
        <f>+สรุป!A1</f>
        <v>การติดตามสถานะการดำเนินการเก็บข้อมูลประกอบการดำเนินงานประกันคุณภาพการศึกษาภายใน ระดับหลักสูตร</v>
      </c>
      <c r="B1" s="333"/>
      <c r="C1" s="333"/>
    </row>
    <row r="2" spans="1:4" ht="19.5">
      <c r="A2" s="333" t="str">
        <f>+สรุป!A2</f>
        <v>คณะ....................................................................................</v>
      </c>
      <c r="B2" s="333"/>
      <c r="C2" s="333"/>
    </row>
    <row r="3" spans="1:4" ht="21">
      <c r="A3" s="340" t="s">
        <v>81</v>
      </c>
      <c r="B3" s="340"/>
      <c r="C3" s="340"/>
      <c r="D3" s="30"/>
    </row>
    <row r="4" spans="1:4" ht="21">
      <c r="A4" s="44"/>
      <c r="B4" s="44" t="s">
        <v>82</v>
      </c>
      <c r="C4" s="44"/>
      <c r="D4" s="30"/>
    </row>
    <row r="5" spans="1:4" ht="39" customHeight="1">
      <c r="A5" s="43"/>
      <c r="B5" s="339" t="s">
        <v>83</v>
      </c>
      <c r="C5" s="339"/>
      <c r="D5" s="30"/>
    </row>
    <row r="6" spans="1:4" ht="18.75" customHeight="1">
      <c r="A6" s="336" t="s">
        <v>75</v>
      </c>
      <c r="B6" s="336" t="s">
        <v>80</v>
      </c>
      <c r="C6" s="320" t="s">
        <v>76</v>
      </c>
    </row>
    <row r="7" spans="1:4" ht="18.75" customHeight="1">
      <c r="A7" s="336"/>
      <c r="B7" s="336"/>
      <c r="C7" s="321"/>
    </row>
    <row r="8" spans="1:4" ht="27" customHeight="1">
      <c r="A8" s="337" t="s">
        <v>9</v>
      </c>
      <c r="B8" s="338"/>
      <c r="C8" s="42"/>
    </row>
    <row r="9" spans="1:4" ht="24" customHeight="1">
      <c r="A9" s="31">
        <v>1</v>
      </c>
      <c r="B9" s="50" t="s">
        <v>10</v>
      </c>
      <c r="C9" s="28"/>
    </row>
    <row r="10" spans="1:4" ht="168.75">
      <c r="A10" s="31">
        <v>2</v>
      </c>
      <c r="B10" s="27" t="s">
        <v>11</v>
      </c>
      <c r="C10" s="28"/>
    </row>
    <row r="11" spans="1:4">
      <c r="A11" s="31">
        <v>3</v>
      </c>
      <c r="B11" s="27" t="s">
        <v>12</v>
      </c>
      <c r="C11" s="28"/>
    </row>
    <row r="12" spans="1:4">
      <c r="A12" s="31">
        <v>4</v>
      </c>
      <c r="B12" s="27" t="s">
        <v>13</v>
      </c>
      <c r="C12" s="28"/>
    </row>
    <row r="13" spans="1:4" ht="93.75">
      <c r="A13" s="31">
        <v>5</v>
      </c>
      <c r="B13" s="27" t="s">
        <v>14</v>
      </c>
      <c r="C13" s="28"/>
    </row>
    <row r="14" spans="1:4" ht="56.25">
      <c r="A14" s="31">
        <v>6</v>
      </c>
      <c r="B14" s="27" t="s">
        <v>15</v>
      </c>
      <c r="C14" s="28"/>
    </row>
    <row r="15" spans="1:4">
      <c r="A15" s="31">
        <v>7</v>
      </c>
      <c r="B15" s="27" t="s">
        <v>16</v>
      </c>
      <c r="C15" s="28"/>
    </row>
    <row r="16" spans="1:4">
      <c r="A16" s="31">
        <v>8</v>
      </c>
      <c r="B16" s="27" t="s">
        <v>17</v>
      </c>
      <c r="C16" s="28"/>
    </row>
    <row r="17" spans="1:3">
      <c r="A17" s="31">
        <v>9</v>
      </c>
      <c r="B17" s="27" t="s">
        <v>18</v>
      </c>
      <c r="C17" s="28"/>
    </row>
    <row r="18" spans="1:3">
      <c r="A18" s="31">
        <v>10</v>
      </c>
      <c r="B18" s="27" t="s">
        <v>19</v>
      </c>
      <c r="C18" s="28"/>
    </row>
    <row r="19" spans="1:3">
      <c r="A19" s="31">
        <v>11</v>
      </c>
      <c r="B19" s="27" t="s">
        <v>20</v>
      </c>
      <c r="C19" s="28"/>
    </row>
    <row r="20" spans="1:3" ht="37.5">
      <c r="A20" s="31">
        <v>12</v>
      </c>
      <c r="B20" s="45" t="s">
        <v>21</v>
      </c>
      <c r="C20" s="46"/>
    </row>
    <row r="21" spans="1:3" ht="37.5">
      <c r="A21" s="31">
        <v>13</v>
      </c>
      <c r="B21" s="47" t="s">
        <v>22</v>
      </c>
      <c r="C21" s="48"/>
    </row>
    <row r="22" spans="1:3">
      <c r="A22" s="31">
        <v>14</v>
      </c>
      <c r="B22" s="34" t="s">
        <v>23</v>
      </c>
      <c r="C22" s="34"/>
    </row>
    <row r="23" spans="1:3">
      <c r="A23" s="31">
        <v>15</v>
      </c>
      <c r="B23" s="34" t="s">
        <v>24</v>
      </c>
      <c r="C23" s="34"/>
    </row>
    <row r="24" spans="1:3">
      <c r="A24" s="31">
        <v>16</v>
      </c>
      <c r="B24" s="34" t="s">
        <v>25</v>
      </c>
      <c r="C24" s="34"/>
    </row>
    <row r="25" spans="1:3">
      <c r="A25" s="31">
        <v>17</v>
      </c>
      <c r="B25" s="34" t="s">
        <v>26</v>
      </c>
      <c r="C25" s="34"/>
    </row>
    <row r="26" spans="1:3">
      <c r="A26" s="31">
        <v>18</v>
      </c>
      <c r="B26" s="34" t="s">
        <v>27</v>
      </c>
      <c r="C26" s="34"/>
    </row>
    <row r="27" spans="1:3" ht="37.5">
      <c r="A27" s="31">
        <v>19</v>
      </c>
      <c r="B27" s="49" t="s">
        <v>28</v>
      </c>
      <c r="C27" s="34"/>
    </row>
  </sheetData>
  <mergeCells count="8">
    <mergeCell ref="A8:B8"/>
    <mergeCell ref="B5:C5"/>
    <mergeCell ref="A1:C1"/>
    <mergeCell ref="A2:C2"/>
    <mergeCell ref="A3:C3"/>
    <mergeCell ref="A6:A7"/>
    <mergeCell ref="B6:B7"/>
    <mergeCell ref="C6:C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00FF"/>
  </sheetPr>
  <dimension ref="A1:R27"/>
  <sheetViews>
    <sheetView tabSelected="1" zoomScaleSheetLayoutView="100" workbookViewId="0">
      <selection activeCell="B26" sqref="B26"/>
    </sheetView>
  </sheetViews>
  <sheetFormatPr defaultRowHeight="21"/>
  <cols>
    <col min="1" max="1" width="29.25" customWidth="1"/>
    <col min="2" max="2" width="9" customWidth="1"/>
    <col min="3" max="3" width="0" hidden="1" customWidth="1"/>
    <col min="4" max="4" width="0" style="141" hidden="1" customWidth="1"/>
    <col min="5" max="5" width="4.375" style="1" customWidth="1"/>
    <col min="6" max="6" width="4.875" style="1" customWidth="1"/>
    <col min="7" max="7" width="4.25" style="1" customWidth="1"/>
    <col min="8" max="8" width="10" style="142" customWidth="1"/>
    <col min="9" max="9" width="10.875" customWidth="1"/>
    <col min="10" max="10" width="12.5" customWidth="1"/>
    <col min="11" max="11" width="11.875" customWidth="1"/>
    <col min="12" max="12" width="12.375" customWidth="1"/>
    <col min="13" max="13" width="12" customWidth="1"/>
    <col min="14" max="14" width="15.125" customWidth="1"/>
  </cols>
  <sheetData>
    <row r="1" spans="1:18" ht="23.25">
      <c r="A1" s="350" t="s">
        <v>508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</row>
    <row r="2" spans="1:18" ht="29.25" customHeight="1">
      <c r="A2" s="351" t="s">
        <v>102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</row>
    <row r="3" spans="1:18" ht="21" customHeight="1">
      <c r="A3" s="352" t="s">
        <v>104</v>
      </c>
      <c r="B3" s="353" t="s">
        <v>254</v>
      </c>
      <c r="C3" s="179"/>
      <c r="D3" s="179"/>
      <c r="E3" s="356" t="s">
        <v>406</v>
      </c>
      <c r="F3" s="357"/>
      <c r="G3" s="358"/>
      <c r="H3" s="344" t="s">
        <v>6</v>
      </c>
      <c r="I3" s="345"/>
      <c r="J3" s="345"/>
      <c r="K3" s="345"/>
      <c r="L3" s="345"/>
      <c r="M3" s="346"/>
      <c r="N3" s="362" t="s">
        <v>113</v>
      </c>
    </row>
    <row r="4" spans="1:18" ht="15" customHeight="1">
      <c r="A4" s="352"/>
      <c r="B4" s="354"/>
      <c r="C4" s="175"/>
      <c r="D4" s="175"/>
      <c r="E4" s="359"/>
      <c r="F4" s="360"/>
      <c r="G4" s="361"/>
      <c r="H4" s="347"/>
      <c r="I4" s="348"/>
      <c r="J4" s="348"/>
      <c r="K4" s="348"/>
      <c r="L4" s="348"/>
      <c r="M4" s="349"/>
      <c r="N4" s="362"/>
    </row>
    <row r="5" spans="1:18" ht="80.25" customHeight="1">
      <c r="A5" s="352"/>
      <c r="B5" s="355"/>
      <c r="C5" s="175"/>
      <c r="D5" s="175"/>
      <c r="E5" s="178" t="s">
        <v>69</v>
      </c>
      <c r="F5" s="178" t="s">
        <v>70</v>
      </c>
      <c r="G5" s="178" t="s">
        <v>72</v>
      </c>
      <c r="H5" s="176" t="s">
        <v>510</v>
      </c>
      <c r="I5" s="176" t="s">
        <v>509</v>
      </c>
      <c r="J5" s="177" t="s">
        <v>512</v>
      </c>
      <c r="K5" s="177" t="s">
        <v>514</v>
      </c>
      <c r="L5" s="177" t="s">
        <v>511</v>
      </c>
      <c r="M5" s="177" t="s">
        <v>513</v>
      </c>
      <c r="N5" s="362"/>
    </row>
    <row r="6" spans="1:18">
      <c r="A6" s="198" t="s">
        <v>101</v>
      </c>
      <c r="B6" s="190"/>
      <c r="C6" s="175"/>
      <c r="D6" s="175"/>
      <c r="E6" s="178"/>
      <c r="F6" s="178"/>
      <c r="G6" s="178"/>
      <c r="H6" s="176"/>
      <c r="I6" s="176"/>
      <c r="J6" s="177"/>
      <c r="K6" s="177"/>
      <c r="L6" s="177"/>
      <c r="M6" s="177"/>
      <c r="N6" s="189"/>
    </row>
    <row r="7" spans="1:18" s="269" customFormat="1">
      <c r="A7" s="191" t="s">
        <v>256</v>
      </c>
      <c r="B7" s="192" t="s">
        <v>257</v>
      </c>
      <c r="C7" s="192">
        <v>41</v>
      </c>
      <c r="D7" s="266">
        <v>0</v>
      </c>
      <c r="E7" s="34"/>
      <c r="F7" s="34"/>
      <c r="G7" s="34"/>
      <c r="H7" s="249">
        <f t="shared" ref="H7:H13" si="0">+C7+D7</f>
        <v>41</v>
      </c>
      <c r="I7" s="249">
        <f>+H7*20%</f>
        <v>8.2000000000000011</v>
      </c>
      <c r="J7" s="185"/>
      <c r="K7" s="272"/>
      <c r="L7" s="272"/>
      <c r="M7" s="272"/>
      <c r="N7" s="207"/>
      <c r="O7" s="202"/>
      <c r="P7" s="203"/>
      <c r="Q7" s="201"/>
      <c r="R7" s="201"/>
    </row>
    <row r="8" spans="1:18" s="269" customFormat="1" ht="18.75">
      <c r="A8" s="191" t="s">
        <v>258</v>
      </c>
      <c r="B8" s="192" t="s">
        <v>257</v>
      </c>
      <c r="C8" s="192">
        <v>33</v>
      </c>
      <c r="D8" s="266">
        <v>0</v>
      </c>
      <c r="E8" s="183"/>
      <c r="F8" s="183"/>
      <c r="G8" s="183"/>
      <c r="H8" s="249">
        <f t="shared" si="0"/>
        <v>33</v>
      </c>
      <c r="I8" s="249">
        <f t="shared" ref="I8:I14" si="1">+H8*20%</f>
        <v>6.6000000000000005</v>
      </c>
      <c r="J8" s="185"/>
      <c r="K8" s="272"/>
      <c r="L8" s="272"/>
      <c r="M8" s="272"/>
      <c r="N8" s="207"/>
    </row>
    <row r="9" spans="1:18" s="269" customFormat="1" ht="18.75">
      <c r="A9" s="191" t="s">
        <v>259</v>
      </c>
      <c r="B9" s="192" t="s">
        <v>257</v>
      </c>
      <c r="C9" s="192">
        <v>31</v>
      </c>
      <c r="D9" s="266">
        <v>0</v>
      </c>
      <c r="E9" s="183"/>
      <c r="F9" s="183"/>
      <c r="G9" s="183"/>
      <c r="H9" s="249">
        <f t="shared" si="0"/>
        <v>31</v>
      </c>
      <c r="I9" s="249">
        <f t="shared" si="1"/>
        <v>6.2</v>
      </c>
      <c r="J9" s="185"/>
      <c r="K9" s="272"/>
      <c r="L9" s="272"/>
      <c r="M9" s="272"/>
      <c r="N9" s="207"/>
    </row>
    <row r="10" spans="1:18" s="269" customFormat="1" ht="18.75">
      <c r="A10" s="191" t="s">
        <v>260</v>
      </c>
      <c r="B10" s="192" t="s">
        <v>257</v>
      </c>
      <c r="C10" s="192">
        <v>54</v>
      </c>
      <c r="D10" s="266">
        <v>0</v>
      </c>
      <c r="E10" s="183"/>
      <c r="F10" s="183"/>
      <c r="G10" s="183"/>
      <c r="H10" s="249">
        <f t="shared" si="0"/>
        <v>54</v>
      </c>
      <c r="I10" s="249">
        <f t="shared" si="1"/>
        <v>10.8</v>
      </c>
      <c r="J10" s="185"/>
      <c r="K10" s="272"/>
      <c r="L10" s="272"/>
      <c r="M10" s="272"/>
      <c r="N10" s="207"/>
    </row>
    <row r="11" spans="1:18" s="269" customFormat="1" ht="18.75">
      <c r="A11" s="191" t="s">
        <v>261</v>
      </c>
      <c r="B11" s="192" t="s">
        <v>257</v>
      </c>
      <c r="C11" s="192">
        <v>24</v>
      </c>
      <c r="D11" s="266">
        <v>0</v>
      </c>
      <c r="E11" s="34"/>
      <c r="F11" s="34"/>
      <c r="G11" s="34"/>
      <c r="H11" s="249">
        <f t="shared" si="0"/>
        <v>24</v>
      </c>
      <c r="I11" s="249">
        <f t="shared" si="1"/>
        <v>4.8000000000000007</v>
      </c>
      <c r="J11" s="185"/>
      <c r="K11" s="272"/>
      <c r="L11" s="272"/>
      <c r="M11" s="272"/>
      <c r="N11" s="207"/>
    </row>
    <row r="12" spans="1:18" s="269" customFormat="1" ht="18.75">
      <c r="A12" s="191" t="s">
        <v>262</v>
      </c>
      <c r="B12" s="192" t="s">
        <v>257</v>
      </c>
      <c r="C12" s="192">
        <v>18</v>
      </c>
      <c r="D12" s="266">
        <v>0</v>
      </c>
      <c r="E12" s="34"/>
      <c r="F12" s="34"/>
      <c r="G12" s="34"/>
      <c r="H12" s="249">
        <f t="shared" si="0"/>
        <v>18</v>
      </c>
      <c r="I12" s="249">
        <f t="shared" si="1"/>
        <v>3.6</v>
      </c>
      <c r="J12" s="185"/>
      <c r="K12" s="272"/>
      <c r="L12" s="272"/>
      <c r="M12" s="272"/>
      <c r="N12" s="207"/>
    </row>
    <row r="13" spans="1:18" s="269" customFormat="1" ht="18.75">
      <c r="A13" s="34" t="s">
        <v>567</v>
      </c>
      <c r="B13" s="192" t="s">
        <v>257</v>
      </c>
      <c r="C13" s="192">
        <v>74</v>
      </c>
      <c r="D13" s="266">
        <v>0</v>
      </c>
      <c r="E13" s="34"/>
      <c r="F13" s="34"/>
      <c r="G13" s="34"/>
      <c r="H13" s="249">
        <f t="shared" si="0"/>
        <v>74</v>
      </c>
      <c r="I13" s="249">
        <f t="shared" si="1"/>
        <v>14.8</v>
      </c>
      <c r="J13" s="185"/>
      <c r="K13" s="272"/>
      <c r="L13" s="272"/>
      <c r="M13" s="272"/>
      <c r="N13" s="207"/>
    </row>
    <row r="14" spans="1:18" s="269" customFormat="1" ht="18.75">
      <c r="A14" s="219" t="s">
        <v>433</v>
      </c>
      <c r="B14" s="192" t="s">
        <v>257</v>
      </c>
      <c r="C14" s="192"/>
      <c r="D14" s="266"/>
      <c r="E14" s="34"/>
      <c r="F14" s="34"/>
      <c r="G14" s="34"/>
      <c r="H14" s="249">
        <v>0</v>
      </c>
      <c r="I14" s="249">
        <f t="shared" si="1"/>
        <v>0</v>
      </c>
      <c r="J14" s="185"/>
      <c r="K14" s="272"/>
      <c r="L14" s="272"/>
      <c r="M14" s="272"/>
      <c r="N14" s="207"/>
    </row>
    <row r="15" spans="1:18">
      <c r="A15" s="198" t="s">
        <v>515</v>
      </c>
      <c r="B15" s="190"/>
      <c r="C15" s="175"/>
      <c r="D15" s="175"/>
      <c r="E15" s="178"/>
      <c r="F15" s="178"/>
      <c r="G15" s="178"/>
      <c r="H15" s="176"/>
      <c r="I15" s="176"/>
      <c r="J15" s="177"/>
      <c r="K15" s="177"/>
      <c r="L15" s="177"/>
      <c r="M15" s="177"/>
      <c r="N15" s="189"/>
    </row>
    <row r="16" spans="1:18" s="269" customFormat="1" ht="18.75">
      <c r="A16" s="271" t="s">
        <v>516</v>
      </c>
      <c r="B16" s="192" t="s">
        <v>540</v>
      </c>
      <c r="C16" s="192"/>
      <c r="D16" s="266"/>
      <c r="E16" s="34"/>
      <c r="F16" s="34"/>
      <c r="G16" s="34"/>
      <c r="H16" s="249">
        <v>3</v>
      </c>
      <c r="I16" s="249">
        <f>+H16*20%</f>
        <v>0.60000000000000009</v>
      </c>
      <c r="J16" s="185"/>
      <c r="K16" s="272"/>
      <c r="L16" s="272"/>
      <c r="M16" s="272"/>
      <c r="N16" s="207"/>
    </row>
    <row r="17" spans="1:14" s="269" customFormat="1" ht="18.75">
      <c r="A17" s="219" t="s">
        <v>538</v>
      </c>
      <c r="B17" s="192" t="s">
        <v>540</v>
      </c>
      <c r="C17" s="192"/>
      <c r="D17" s="266"/>
      <c r="E17" s="34"/>
      <c r="F17" s="34"/>
      <c r="G17" s="34"/>
      <c r="H17" s="249">
        <v>0</v>
      </c>
      <c r="I17" s="249">
        <v>0</v>
      </c>
      <c r="J17" s="185"/>
      <c r="K17" s="272"/>
      <c r="L17" s="272"/>
      <c r="M17" s="272"/>
      <c r="N17" s="207"/>
    </row>
    <row r="18" spans="1:14">
      <c r="A18" s="198" t="s">
        <v>539</v>
      </c>
      <c r="B18" s="188"/>
      <c r="C18" s="270"/>
      <c r="D18" s="270"/>
      <c r="E18" s="178"/>
      <c r="F18" s="178"/>
      <c r="G18" s="178"/>
      <c r="H18" s="176"/>
      <c r="I18" s="176"/>
      <c r="J18" s="177"/>
      <c r="K18" s="177"/>
      <c r="L18" s="177"/>
      <c r="M18" s="177"/>
      <c r="N18" s="189"/>
    </row>
    <row r="19" spans="1:14" s="269" customFormat="1" ht="18.75">
      <c r="A19" s="205" t="s">
        <v>516</v>
      </c>
      <c r="B19" s="192" t="s">
        <v>541</v>
      </c>
      <c r="C19" s="192"/>
      <c r="D19" s="266"/>
      <c r="E19" s="34"/>
      <c r="F19" s="34"/>
      <c r="G19" s="34"/>
      <c r="H19" s="249">
        <v>0</v>
      </c>
      <c r="I19" s="249">
        <v>0</v>
      </c>
      <c r="J19" s="185"/>
      <c r="K19" s="272"/>
      <c r="L19" s="272"/>
      <c r="M19" s="272"/>
      <c r="N19" s="207"/>
    </row>
    <row r="20" spans="1:14">
      <c r="A20" s="341" t="s">
        <v>126</v>
      </c>
      <c r="B20" s="342"/>
      <c r="C20" s="342"/>
      <c r="D20" s="342"/>
      <c r="E20" s="342"/>
      <c r="F20" s="342"/>
      <c r="G20" s="343"/>
      <c r="H20" s="249">
        <f>SUM(H7:H14)</f>
        <v>275</v>
      </c>
      <c r="I20" s="249">
        <f>+H20*20%</f>
        <v>55</v>
      </c>
      <c r="J20" s="249"/>
      <c r="K20" s="249"/>
      <c r="L20" s="249"/>
      <c r="M20" s="249"/>
      <c r="N20" s="221"/>
    </row>
    <row r="22" spans="1:14">
      <c r="A22" s="184" t="s">
        <v>410</v>
      </c>
      <c r="B22" s="1" t="s">
        <v>507</v>
      </c>
      <c r="K22" s="201"/>
      <c r="L22" s="201"/>
      <c r="M22" s="201"/>
      <c r="N22" s="201"/>
    </row>
    <row r="23" spans="1:14">
      <c r="G23" s="250"/>
      <c r="H23" s="250"/>
      <c r="I23" s="250"/>
      <c r="J23" s="1"/>
      <c r="K23" s="1"/>
      <c r="M23" s="1"/>
    </row>
    <row r="24" spans="1:14">
      <c r="E24" s="2"/>
    </row>
    <row r="25" spans="1:14">
      <c r="E25" s="2"/>
    </row>
    <row r="26" spans="1:14">
      <c r="E26" s="2"/>
    </row>
    <row r="27" spans="1:14">
      <c r="E27"/>
    </row>
  </sheetData>
  <mergeCells count="8">
    <mergeCell ref="A20:G20"/>
    <mergeCell ref="H3:M4"/>
    <mergeCell ref="A1:N1"/>
    <mergeCell ref="A2:N2"/>
    <mergeCell ref="A3:A5"/>
    <mergeCell ref="B3:B5"/>
    <mergeCell ref="E3:G4"/>
    <mergeCell ref="N3:N5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00FF"/>
  </sheetPr>
  <dimension ref="A1:V21"/>
  <sheetViews>
    <sheetView zoomScaleSheetLayoutView="100" workbookViewId="0">
      <selection activeCell="AA18" sqref="AA18"/>
    </sheetView>
  </sheetViews>
  <sheetFormatPr defaultRowHeight="21"/>
  <cols>
    <col min="1" max="1" width="19.75" customWidth="1"/>
    <col min="2" max="2" width="7.25" customWidth="1"/>
    <col min="3" max="3" width="0" hidden="1" customWidth="1"/>
    <col min="4" max="4" width="0" style="141" hidden="1" customWidth="1"/>
    <col min="5" max="5" width="4.375" style="1" customWidth="1"/>
    <col min="6" max="6" width="4.875" style="1" customWidth="1"/>
    <col min="7" max="7" width="4.25" style="1" customWidth="1"/>
    <col min="8" max="8" width="7.125" style="142" customWidth="1"/>
    <col min="9" max="21" width="7.125" customWidth="1"/>
    <col min="22" max="22" width="10.375" customWidth="1"/>
  </cols>
  <sheetData>
    <row r="1" spans="1:22" ht="21" customHeight="1">
      <c r="A1" s="350" t="s">
        <v>473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</row>
    <row r="2" spans="1:22" ht="29.25" customHeight="1">
      <c r="A2" s="351" t="s">
        <v>102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</row>
    <row r="3" spans="1:22" ht="21" customHeight="1">
      <c r="A3" s="352" t="s">
        <v>104</v>
      </c>
      <c r="B3" s="353" t="s">
        <v>254</v>
      </c>
      <c r="C3" s="179"/>
      <c r="D3" s="179"/>
      <c r="E3" s="356" t="s">
        <v>406</v>
      </c>
      <c r="F3" s="357"/>
      <c r="G3" s="358"/>
      <c r="H3" s="366" t="s">
        <v>6</v>
      </c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181"/>
      <c r="V3" s="362" t="s">
        <v>113</v>
      </c>
    </row>
    <row r="4" spans="1:22" ht="15" customHeight="1">
      <c r="A4" s="352"/>
      <c r="B4" s="354"/>
      <c r="C4" s="175"/>
      <c r="D4" s="175"/>
      <c r="E4" s="359"/>
      <c r="F4" s="360"/>
      <c r="G4" s="361"/>
      <c r="H4" s="180" t="s">
        <v>395</v>
      </c>
      <c r="I4" s="182"/>
      <c r="J4" s="180" t="s">
        <v>396</v>
      </c>
      <c r="K4" s="180"/>
      <c r="L4" s="180" t="s">
        <v>397</v>
      </c>
      <c r="M4" s="180" t="s">
        <v>398</v>
      </c>
      <c r="N4" s="180" t="s">
        <v>399</v>
      </c>
      <c r="O4" s="180" t="s">
        <v>400</v>
      </c>
      <c r="P4" s="180" t="s">
        <v>401</v>
      </c>
      <c r="Q4" s="180" t="s">
        <v>402</v>
      </c>
      <c r="R4" s="180" t="s">
        <v>403</v>
      </c>
      <c r="S4" s="180" t="s">
        <v>404</v>
      </c>
      <c r="T4" s="363" t="s">
        <v>409</v>
      </c>
      <c r="U4" s="364"/>
      <c r="V4" s="362"/>
    </row>
    <row r="5" spans="1:22" ht="204.75">
      <c r="A5" s="352"/>
      <c r="B5" s="355"/>
      <c r="C5" s="175"/>
      <c r="D5" s="175"/>
      <c r="E5" s="178" t="s">
        <v>69</v>
      </c>
      <c r="F5" s="178" t="s">
        <v>70</v>
      </c>
      <c r="G5" s="178" t="s">
        <v>72</v>
      </c>
      <c r="H5" s="176" t="s">
        <v>412</v>
      </c>
      <c r="I5" s="176" t="s">
        <v>504</v>
      </c>
      <c r="J5" s="177" t="s">
        <v>408</v>
      </c>
      <c r="K5" s="177" t="s">
        <v>505</v>
      </c>
      <c r="L5" s="177" t="s">
        <v>413</v>
      </c>
      <c r="M5" s="177" t="s">
        <v>414</v>
      </c>
      <c r="N5" s="177" t="s">
        <v>415</v>
      </c>
      <c r="O5" s="177" t="s">
        <v>416</v>
      </c>
      <c r="P5" s="177" t="s">
        <v>417</v>
      </c>
      <c r="Q5" s="177" t="s">
        <v>418</v>
      </c>
      <c r="R5" s="177" t="s">
        <v>419</v>
      </c>
      <c r="S5" s="177" t="s">
        <v>405</v>
      </c>
      <c r="T5" s="177" t="s">
        <v>420</v>
      </c>
      <c r="U5" s="177" t="s">
        <v>421</v>
      </c>
      <c r="V5" s="362"/>
    </row>
    <row r="6" spans="1:22" ht="18.75">
      <c r="A6" s="191" t="s">
        <v>256</v>
      </c>
      <c r="B6" s="192" t="s">
        <v>257</v>
      </c>
      <c r="C6" s="192">
        <v>41</v>
      </c>
      <c r="D6" s="266">
        <v>0</v>
      </c>
      <c r="E6" s="34"/>
      <c r="F6" s="34"/>
      <c r="G6" s="34"/>
      <c r="H6" s="210">
        <f t="shared" ref="H6:H12" si="0">+C6+D6</f>
        <v>41</v>
      </c>
      <c r="I6" s="210">
        <f>+H6*70%</f>
        <v>28.7</v>
      </c>
      <c r="J6" s="273"/>
      <c r="K6" s="273"/>
      <c r="L6" s="274"/>
      <c r="M6" s="274"/>
      <c r="N6" s="274"/>
      <c r="O6" s="274"/>
      <c r="P6" s="274"/>
      <c r="Q6" s="274"/>
      <c r="R6" s="274"/>
      <c r="S6" s="274"/>
      <c r="T6" s="273"/>
      <c r="U6" s="273"/>
      <c r="V6" s="207"/>
    </row>
    <row r="7" spans="1:22" ht="18.75">
      <c r="A7" s="191" t="s">
        <v>258</v>
      </c>
      <c r="B7" s="192" t="s">
        <v>257</v>
      </c>
      <c r="C7" s="192">
        <v>33</v>
      </c>
      <c r="D7" s="266">
        <v>0</v>
      </c>
      <c r="E7" s="183"/>
      <c r="F7" s="183"/>
      <c r="G7" s="183"/>
      <c r="H7" s="210">
        <f t="shared" si="0"/>
        <v>33</v>
      </c>
      <c r="I7" s="210">
        <f t="shared" ref="I7:I14" si="1">+H7*70%</f>
        <v>23.099999999999998</v>
      </c>
      <c r="J7" s="273"/>
      <c r="K7" s="273"/>
      <c r="L7" s="274"/>
      <c r="M7" s="274"/>
      <c r="N7" s="274"/>
      <c r="O7" s="274"/>
      <c r="P7" s="274"/>
      <c r="Q7" s="274"/>
      <c r="R7" s="274"/>
      <c r="S7" s="274"/>
      <c r="T7" s="273"/>
      <c r="U7" s="273"/>
      <c r="V7" s="207"/>
    </row>
    <row r="8" spans="1:22" ht="18.75">
      <c r="A8" s="191" t="s">
        <v>259</v>
      </c>
      <c r="B8" s="192" t="s">
        <v>257</v>
      </c>
      <c r="C8" s="192">
        <v>31</v>
      </c>
      <c r="D8" s="266">
        <v>0</v>
      </c>
      <c r="E8" s="183"/>
      <c r="F8" s="183"/>
      <c r="G8" s="183"/>
      <c r="H8" s="210">
        <f t="shared" si="0"/>
        <v>31</v>
      </c>
      <c r="I8" s="210">
        <f t="shared" si="1"/>
        <v>21.7</v>
      </c>
      <c r="J8" s="273"/>
      <c r="K8" s="273"/>
      <c r="L8" s="274"/>
      <c r="M8" s="274"/>
      <c r="N8" s="274"/>
      <c r="O8" s="274"/>
      <c r="P8" s="274"/>
      <c r="Q8" s="274"/>
      <c r="R8" s="274"/>
      <c r="S8" s="274"/>
      <c r="T8" s="273"/>
      <c r="U8" s="273"/>
      <c r="V8" s="207"/>
    </row>
    <row r="9" spans="1:22" ht="18.75">
      <c r="A9" s="191" t="s">
        <v>260</v>
      </c>
      <c r="B9" s="192" t="s">
        <v>257</v>
      </c>
      <c r="C9" s="192">
        <v>54</v>
      </c>
      <c r="D9" s="266">
        <v>0</v>
      </c>
      <c r="E9" s="183"/>
      <c r="F9" s="183"/>
      <c r="G9" s="183"/>
      <c r="H9" s="210">
        <f t="shared" si="0"/>
        <v>54</v>
      </c>
      <c r="I9" s="210">
        <f t="shared" si="1"/>
        <v>37.799999999999997</v>
      </c>
      <c r="J9" s="273"/>
      <c r="K9" s="273"/>
      <c r="L9" s="274"/>
      <c r="M9" s="274"/>
      <c r="N9" s="274"/>
      <c r="O9" s="274"/>
      <c r="P9" s="274"/>
      <c r="Q9" s="274"/>
      <c r="R9" s="274"/>
      <c r="S9" s="274"/>
      <c r="T9" s="273"/>
      <c r="U9" s="273"/>
      <c r="V9" s="207"/>
    </row>
    <row r="10" spans="1:22" ht="18.75">
      <c r="A10" s="191" t="s">
        <v>261</v>
      </c>
      <c r="B10" s="192" t="s">
        <v>257</v>
      </c>
      <c r="C10" s="192">
        <v>24</v>
      </c>
      <c r="D10" s="266">
        <v>0</v>
      </c>
      <c r="E10" s="34"/>
      <c r="F10" s="34"/>
      <c r="G10" s="34"/>
      <c r="H10" s="210">
        <f t="shared" si="0"/>
        <v>24</v>
      </c>
      <c r="I10" s="210">
        <f t="shared" si="1"/>
        <v>16.799999999999997</v>
      </c>
      <c r="J10" s="273"/>
      <c r="K10" s="273"/>
      <c r="L10" s="274"/>
      <c r="M10" s="274"/>
      <c r="N10" s="274"/>
      <c r="O10" s="274"/>
      <c r="P10" s="274"/>
      <c r="Q10" s="274"/>
      <c r="R10" s="274"/>
      <c r="S10" s="274"/>
      <c r="T10" s="273"/>
      <c r="U10" s="273"/>
      <c r="V10" s="207"/>
    </row>
    <row r="11" spans="1:22" ht="18.75">
      <c r="A11" s="191" t="s">
        <v>262</v>
      </c>
      <c r="B11" s="192" t="s">
        <v>257</v>
      </c>
      <c r="C11" s="192">
        <v>18</v>
      </c>
      <c r="D11" s="266">
        <v>0</v>
      </c>
      <c r="E11" s="34"/>
      <c r="F11" s="34"/>
      <c r="G11" s="34"/>
      <c r="H11" s="210">
        <f t="shared" si="0"/>
        <v>18</v>
      </c>
      <c r="I11" s="210">
        <f t="shared" si="1"/>
        <v>12.6</v>
      </c>
      <c r="J11" s="273"/>
      <c r="K11" s="273"/>
      <c r="L11" s="274"/>
      <c r="M11" s="274"/>
      <c r="N11" s="274"/>
      <c r="O11" s="274"/>
      <c r="P11" s="274"/>
      <c r="Q11" s="274"/>
      <c r="R11" s="274"/>
      <c r="S11" s="274"/>
      <c r="T11" s="273"/>
      <c r="U11" s="273"/>
      <c r="V11" s="207"/>
    </row>
    <row r="12" spans="1:22" ht="18.75">
      <c r="A12" s="34" t="s">
        <v>567</v>
      </c>
      <c r="B12" s="192" t="s">
        <v>257</v>
      </c>
      <c r="C12" s="192">
        <v>74</v>
      </c>
      <c r="D12" s="266">
        <v>0</v>
      </c>
      <c r="E12" s="34"/>
      <c r="F12" s="34"/>
      <c r="G12" s="34"/>
      <c r="H12" s="210">
        <f t="shared" si="0"/>
        <v>74</v>
      </c>
      <c r="I12" s="210">
        <f t="shared" si="1"/>
        <v>51.8</v>
      </c>
      <c r="J12" s="273"/>
      <c r="K12" s="273"/>
      <c r="L12" s="274"/>
      <c r="M12" s="274"/>
      <c r="N12" s="274"/>
      <c r="O12" s="274"/>
      <c r="P12" s="274"/>
      <c r="Q12" s="274"/>
      <c r="R12" s="274"/>
      <c r="S12" s="274"/>
      <c r="T12" s="273"/>
      <c r="U12" s="273"/>
      <c r="V12" s="207"/>
    </row>
    <row r="13" spans="1:22" ht="18.75">
      <c r="A13" s="219" t="s">
        <v>433</v>
      </c>
      <c r="B13" s="192" t="s">
        <v>257</v>
      </c>
      <c r="C13" s="192"/>
      <c r="D13" s="266"/>
      <c r="E13" s="34"/>
      <c r="F13" s="34"/>
      <c r="G13" s="34"/>
      <c r="H13" s="210">
        <v>0</v>
      </c>
      <c r="I13" s="210">
        <f t="shared" si="1"/>
        <v>0</v>
      </c>
      <c r="J13" s="273"/>
      <c r="K13" s="273"/>
      <c r="L13" s="274"/>
      <c r="M13" s="274"/>
      <c r="N13" s="274"/>
      <c r="O13" s="274"/>
      <c r="P13" s="274"/>
      <c r="Q13" s="274"/>
      <c r="R13" s="274"/>
      <c r="S13" s="274"/>
      <c r="T13" s="273"/>
      <c r="U13" s="273"/>
      <c r="V13" s="207"/>
    </row>
    <row r="14" spans="1:22">
      <c r="A14" s="341" t="s">
        <v>126</v>
      </c>
      <c r="B14" s="342"/>
      <c r="C14" s="342"/>
      <c r="D14" s="342"/>
      <c r="E14" s="342"/>
      <c r="F14" s="342"/>
      <c r="G14" s="343"/>
      <c r="H14" s="315">
        <f>SUM(H6:H13)</f>
        <v>275</v>
      </c>
      <c r="I14" s="315">
        <f t="shared" si="1"/>
        <v>192.5</v>
      </c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6"/>
    </row>
    <row r="16" spans="1:22" ht="23.25" customHeight="1">
      <c r="A16" s="184" t="s">
        <v>410</v>
      </c>
      <c r="B16" s="365" t="s">
        <v>411</v>
      </c>
      <c r="C16" s="365"/>
      <c r="D16" s="365"/>
      <c r="E16" s="365"/>
      <c r="F16" s="365"/>
      <c r="G16" s="365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5"/>
      <c r="T16" s="365"/>
      <c r="U16" s="365"/>
      <c r="V16" s="365"/>
    </row>
    <row r="17" spans="2:22">
      <c r="B17" s="202" t="s">
        <v>506</v>
      </c>
      <c r="C17" s="201"/>
      <c r="D17" s="87"/>
      <c r="E17" s="201"/>
      <c r="F17" s="202"/>
      <c r="G17" s="202"/>
      <c r="H17" s="203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</row>
    <row r="18" spans="2:22">
      <c r="B18" s="1" t="s">
        <v>507</v>
      </c>
      <c r="E18" s="2"/>
    </row>
    <row r="19" spans="2:22">
      <c r="E19" s="2"/>
    </row>
    <row r="20" spans="2:22">
      <c r="E20" s="2"/>
    </row>
    <row r="21" spans="2:22">
      <c r="E21"/>
    </row>
  </sheetData>
  <mergeCells count="10">
    <mergeCell ref="A1:V1"/>
    <mergeCell ref="T4:U4"/>
    <mergeCell ref="B16:V16"/>
    <mergeCell ref="A3:A5"/>
    <mergeCell ref="A2:V2"/>
    <mergeCell ref="H3:T3"/>
    <mergeCell ref="V3:V5"/>
    <mergeCell ref="E3:G4"/>
    <mergeCell ref="B3:B5"/>
    <mergeCell ref="A14:G14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00FF"/>
  </sheetPr>
  <dimension ref="A1:D27"/>
  <sheetViews>
    <sheetView workbookViewId="0">
      <selection activeCell="A20" sqref="A20:D20"/>
    </sheetView>
  </sheetViews>
  <sheetFormatPr defaultRowHeight="14.25"/>
  <cols>
    <col min="1" max="1" width="29.75" customWidth="1"/>
    <col min="2" max="2" width="20.75" customWidth="1"/>
    <col min="3" max="3" width="19.875" customWidth="1"/>
    <col min="4" max="4" width="11" customWidth="1"/>
  </cols>
  <sheetData>
    <row r="1" spans="1:4" ht="21">
      <c r="A1" s="368" t="s">
        <v>568</v>
      </c>
      <c r="B1" s="368"/>
      <c r="C1" s="368"/>
      <c r="D1" s="368"/>
    </row>
    <row r="2" spans="1:4" ht="21">
      <c r="A2" s="327" t="s">
        <v>102</v>
      </c>
      <c r="B2" s="327"/>
      <c r="C2" s="327"/>
      <c r="D2" s="327"/>
    </row>
    <row r="3" spans="1:4" ht="21">
      <c r="A3" s="369" t="s">
        <v>104</v>
      </c>
      <c r="B3" s="369" t="s">
        <v>566</v>
      </c>
      <c r="C3" s="369"/>
      <c r="D3" s="370" t="s">
        <v>113</v>
      </c>
    </row>
    <row r="4" spans="1:4" ht="82.5" customHeight="1">
      <c r="A4" s="369"/>
      <c r="B4" s="297" t="s">
        <v>564</v>
      </c>
      <c r="C4" s="297" t="s">
        <v>565</v>
      </c>
      <c r="D4" s="370"/>
    </row>
    <row r="5" spans="1:4" ht="18.75">
      <c r="A5" s="299" t="s">
        <v>101</v>
      </c>
      <c r="B5" s="300"/>
      <c r="C5" s="300"/>
      <c r="D5" s="301"/>
    </row>
    <row r="6" spans="1:4" ht="18.75">
      <c r="A6" s="23" t="s">
        <v>256</v>
      </c>
      <c r="B6" s="34"/>
      <c r="C6" s="183"/>
      <c r="D6" s="9"/>
    </row>
    <row r="7" spans="1:4" ht="18.75">
      <c r="A7" s="23" t="s">
        <v>258</v>
      </c>
      <c r="B7" s="34"/>
      <c r="C7" s="183"/>
      <c r="D7" s="9"/>
    </row>
    <row r="8" spans="1:4" ht="18.75">
      <c r="A8" s="23" t="s">
        <v>259</v>
      </c>
      <c r="B8" s="34"/>
      <c r="C8" s="183"/>
      <c r="D8" s="9"/>
    </row>
    <row r="9" spans="1:4" ht="18.75">
      <c r="A9" s="12" t="s">
        <v>260</v>
      </c>
      <c r="B9" s="34"/>
      <c r="C9" s="34"/>
      <c r="D9" s="23"/>
    </row>
    <row r="10" spans="1:4" ht="18.75">
      <c r="A10" s="9" t="s">
        <v>261</v>
      </c>
      <c r="B10" s="34"/>
      <c r="C10" s="34"/>
      <c r="D10" s="34"/>
    </row>
    <row r="11" spans="1:4" ht="18.75">
      <c r="A11" s="34" t="s">
        <v>262</v>
      </c>
      <c r="B11" s="34"/>
      <c r="C11" s="34"/>
      <c r="D11" s="34"/>
    </row>
    <row r="12" spans="1:4" ht="18.75">
      <c r="A12" s="34" t="s">
        <v>567</v>
      </c>
      <c r="B12" s="34"/>
      <c r="C12" s="34"/>
      <c r="D12" s="34"/>
    </row>
    <row r="13" spans="1:4" ht="18.75">
      <c r="A13" s="34" t="s">
        <v>433</v>
      </c>
      <c r="B13" s="34"/>
      <c r="C13" s="34"/>
      <c r="D13" s="34"/>
    </row>
    <row r="14" spans="1:4" ht="18.75">
      <c r="A14" s="300" t="s">
        <v>515</v>
      </c>
      <c r="B14" s="300"/>
      <c r="C14" s="300"/>
      <c r="D14" s="300"/>
    </row>
    <row r="15" spans="1:4" ht="18.75">
      <c r="A15" s="34" t="s">
        <v>516</v>
      </c>
      <c r="B15" s="34"/>
      <c r="C15" s="34"/>
      <c r="D15" s="34"/>
    </row>
    <row r="16" spans="1:4" ht="18.75">
      <c r="A16" s="34" t="s">
        <v>538</v>
      </c>
      <c r="B16" s="34"/>
      <c r="C16" s="34"/>
      <c r="D16" s="34"/>
    </row>
    <row r="17" spans="1:4" ht="18.75">
      <c r="A17" s="300" t="s">
        <v>539</v>
      </c>
      <c r="B17" s="300"/>
      <c r="C17" s="300"/>
      <c r="D17" s="300"/>
    </row>
    <row r="18" spans="1:4" ht="18.75">
      <c r="A18" s="34" t="s">
        <v>516</v>
      </c>
      <c r="B18" s="34"/>
      <c r="C18" s="34"/>
      <c r="D18" s="34"/>
    </row>
    <row r="19" spans="1:4" ht="18.75">
      <c r="A19" s="26"/>
      <c r="B19" s="26"/>
      <c r="C19" s="26"/>
      <c r="D19" s="26"/>
    </row>
    <row r="20" spans="1:4" ht="21">
      <c r="A20" s="420" t="s">
        <v>591</v>
      </c>
      <c r="B20" s="420"/>
      <c r="C20" s="420"/>
      <c r="D20" s="420"/>
    </row>
    <row r="21" spans="1:4" ht="18.75">
      <c r="A21" s="26"/>
      <c r="B21" s="26"/>
      <c r="C21" s="26"/>
      <c r="D21" s="26"/>
    </row>
    <row r="22" spans="1:4" ht="18.75">
      <c r="A22" s="26"/>
      <c r="B22" s="26"/>
      <c r="C22" s="26"/>
      <c r="D22" s="26"/>
    </row>
    <row r="23" spans="1:4" ht="18.75">
      <c r="A23" s="26"/>
      <c r="B23" s="26"/>
      <c r="C23" s="26"/>
      <c r="D23" s="26"/>
    </row>
    <row r="24" spans="1:4" ht="18.75">
      <c r="A24" s="26"/>
      <c r="B24" s="26"/>
      <c r="C24" s="26"/>
      <c r="D24" s="26"/>
    </row>
    <row r="25" spans="1:4" ht="18.75">
      <c r="A25" s="26"/>
      <c r="B25" s="26"/>
      <c r="C25" s="26"/>
      <c r="D25" s="26"/>
    </row>
    <row r="26" spans="1:4" ht="18.75">
      <c r="A26" s="26"/>
      <c r="B26" s="26"/>
      <c r="C26" s="26"/>
      <c r="D26" s="26"/>
    </row>
    <row r="27" spans="1:4" ht="18.75">
      <c r="A27" s="26"/>
      <c r="B27" s="26"/>
      <c r="C27" s="26"/>
      <c r="D27" s="26"/>
    </row>
  </sheetData>
  <mergeCells count="6">
    <mergeCell ref="A20:D20"/>
    <mergeCell ref="A1:D1"/>
    <mergeCell ref="A2:D2"/>
    <mergeCell ref="A3:A4"/>
    <mergeCell ref="B3:C3"/>
    <mergeCell ref="D3:D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C00000"/>
  </sheetPr>
  <dimension ref="A1:AA39"/>
  <sheetViews>
    <sheetView topLeftCell="A7" zoomScaleSheetLayoutView="100" workbookViewId="0">
      <selection activeCell="A2" sqref="A2:N2"/>
    </sheetView>
  </sheetViews>
  <sheetFormatPr defaultRowHeight="21"/>
  <cols>
    <col min="1" max="1" width="29.25" customWidth="1"/>
    <col min="2" max="2" width="9" customWidth="1"/>
    <col min="3" max="3" width="0" hidden="1" customWidth="1"/>
    <col min="4" max="4" width="0" style="141" hidden="1" customWidth="1"/>
    <col min="5" max="5" width="4.375" style="1" customWidth="1"/>
    <col min="6" max="6" width="4.875" style="1" customWidth="1"/>
    <col min="7" max="7" width="4.25" style="1" customWidth="1"/>
    <col min="8" max="8" width="10" style="237" customWidth="1"/>
    <col min="9" max="9" width="10.875" customWidth="1"/>
    <col min="10" max="10" width="12.5" customWidth="1"/>
    <col min="11" max="11" width="11.875" customWidth="1"/>
    <col min="12" max="12" width="12.375" customWidth="1"/>
    <col min="13" max="13" width="12" customWidth="1"/>
    <col min="14" max="14" width="15.125" customWidth="1"/>
  </cols>
  <sheetData>
    <row r="1" spans="1:27" ht="23.25">
      <c r="A1" s="350" t="s">
        <v>508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</row>
    <row r="2" spans="1:27" ht="29.25" customHeight="1">
      <c r="A2" s="351" t="s">
        <v>422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</row>
    <row r="3" spans="1:27" ht="21" customHeight="1">
      <c r="A3" s="352" t="s">
        <v>104</v>
      </c>
      <c r="B3" s="353" t="s">
        <v>254</v>
      </c>
      <c r="C3" s="179"/>
      <c r="D3" s="179"/>
      <c r="E3" s="356" t="s">
        <v>406</v>
      </c>
      <c r="F3" s="357"/>
      <c r="G3" s="358"/>
      <c r="H3" s="344" t="s">
        <v>6</v>
      </c>
      <c r="I3" s="345"/>
      <c r="J3" s="345"/>
      <c r="K3" s="345"/>
      <c r="L3" s="345"/>
      <c r="M3" s="346"/>
      <c r="N3" s="362" t="s">
        <v>113</v>
      </c>
    </row>
    <row r="4" spans="1:27" ht="15" customHeight="1">
      <c r="A4" s="352"/>
      <c r="B4" s="354"/>
      <c r="C4" s="175"/>
      <c r="D4" s="175"/>
      <c r="E4" s="359"/>
      <c r="F4" s="360"/>
      <c r="G4" s="361"/>
      <c r="H4" s="347"/>
      <c r="I4" s="348"/>
      <c r="J4" s="348"/>
      <c r="K4" s="348"/>
      <c r="L4" s="348"/>
      <c r="M4" s="349"/>
      <c r="N4" s="362"/>
    </row>
    <row r="5" spans="1:27" ht="80.25" customHeight="1">
      <c r="A5" s="352"/>
      <c r="B5" s="355"/>
      <c r="C5" s="175"/>
      <c r="D5" s="175"/>
      <c r="E5" s="178" t="s">
        <v>69</v>
      </c>
      <c r="F5" s="178" t="s">
        <v>70</v>
      </c>
      <c r="G5" s="178" t="s">
        <v>72</v>
      </c>
      <c r="H5" s="176" t="s">
        <v>510</v>
      </c>
      <c r="I5" s="176" t="s">
        <v>509</v>
      </c>
      <c r="J5" s="177" t="s">
        <v>512</v>
      </c>
      <c r="K5" s="177" t="s">
        <v>514</v>
      </c>
      <c r="L5" s="177" t="s">
        <v>511</v>
      </c>
      <c r="M5" s="177" t="s">
        <v>513</v>
      </c>
      <c r="N5" s="362"/>
    </row>
    <row r="6" spans="1:27">
      <c r="A6" s="198" t="s">
        <v>101</v>
      </c>
      <c r="B6" s="200"/>
      <c r="C6" s="175"/>
      <c r="D6" s="175"/>
      <c r="E6" s="178"/>
      <c r="F6" s="178"/>
      <c r="G6" s="178"/>
      <c r="H6" s="176"/>
      <c r="I6" s="176"/>
      <c r="J6" s="177"/>
      <c r="K6" s="177"/>
      <c r="L6" s="177"/>
      <c r="M6" s="177"/>
      <c r="N6" s="199"/>
    </row>
    <row r="7" spans="1:27" s="269" customFormat="1">
      <c r="A7" s="191" t="s">
        <v>265</v>
      </c>
      <c r="B7" s="192" t="s">
        <v>266</v>
      </c>
      <c r="C7" s="192">
        <v>41</v>
      </c>
      <c r="D7" s="266">
        <v>0</v>
      </c>
      <c r="E7" s="34"/>
      <c r="F7" s="34"/>
      <c r="G7" s="34"/>
      <c r="H7" s="249">
        <v>165</v>
      </c>
      <c r="I7" s="249">
        <f>+H7*20%</f>
        <v>33</v>
      </c>
      <c r="J7" s="185"/>
      <c r="K7" s="272"/>
      <c r="L7" s="272"/>
      <c r="M7" s="272"/>
      <c r="N7" s="207"/>
      <c r="O7" s="267"/>
      <c r="P7" s="268"/>
      <c r="S7" s="251"/>
      <c r="T7" s="250"/>
      <c r="U7" s="250"/>
      <c r="V7" s="250"/>
      <c r="W7" s="250"/>
      <c r="X7" s="202"/>
      <c r="Y7" s="203"/>
      <c r="Z7" s="201"/>
      <c r="AA7" s="201"/>
    </row>
    <row r="8" spans="1:27" s="269" customFormat="1" ht="18.75">
      <c r="A8" s="191" t="s">
        <v>267</v>
      </c>
      <c r="B8" s="192" t="s">
        <v>266</v>
      </c>
      <c r="C8" s="192">
        <v>33</v>
      </c>
      <c r="D8" s="266">
        <v>0</v>
      </c>
      <c r="E8" s="183"/>
      <c r="F8" s="183"/>
      <c r="G8" s="183"/>
      <c r="H8" s="249">
        <v>120</v>
      </c>
      <c r="I8" s="249">
        <f t="shared" ref="I8:I20" si="0">+H8*20%</f>
        <v>24</v>
      </c>
      <c r="J8" s="185"/>
      <c r="K8" s="272"/>
      <c r="L8" s="272"/>
      <c r="M8" s="272"/>
      <c r="N8" s="207"/>
      <c r="O8" s="267"/>
      <c r="P8" s="268"/>
    </row>
    <row r="9" spans="1:27" s="269" customFormat="1" ht="18.75">
      <c r="A9" s="191" t="s">
        <v>268</v>
      </c>
      <c r="B9" s="192" t="s">
        <v>266</v>
      </c>
      <c r="C9" s="192">
        <v>31</v>
      </c>
      <c r="D9" s="266">
        <v>0</v>
      </c>
      <c r="E9" s="183"/>
      <c r="F9" s="183"/>
      <c r="G9" s="183"/>
      <c r="H9" s="249">
        <v>129</v>
      </c>
      <c r="I9" s="249">
        <f t="shared" si="0"/>
        <v>25.8</v>
      </c>
      <c r="J9" s="185"/>
      <c r="K9" s="272"/>
      <c r="L9" s="272"/>
      <c r="M9" s="272"/>
      <c r="N9" s="207"/>
      <c r="O9" s="267"/>
      <c r="P9" s="268"/>
    </row>
    <row r="10" spans="1:27" s="269" customFormat="1" ht="18.75">
      <c r="A10" s="191" t="s">
        <v>269</v>
      </c>
      <c r="B10" s="192" t="s">
        <v>266</v>
      </c>
      <c r="C10" s="192"/>
      <c r="D10" s="266"/>
      <c r="E10" s="183"/>
      <c r="F10" s="183"/>
      <c r="G10" s="183"/>
      <c r="H10" s="249">
        <v>81</v>
      </c>
      <c r="I10" s="249">
        <f t="shared" si="0"/>
        <v>16.2</v>
      </c>
      <c r="J10" s="185"/>
      <c r="K10" s="272"/>
      <c r="L10" s="272"/>
      <c r="M10" s="272"/>
      <c r="N10" s="207"/>
      <c r="O10" s="267"/>
      <c r="P10" s="268"/>
    </row>
    <row r="11" spans="1:27" s="269" customFormat="1" ht="18.75">
      <c r="A11" s="191" t="s">
        <v>270</v>
      </c>
      <c r="B11" s="192" t="s">
        <v>266</v>
      </c>
      <c r="C11" s="192"/>
      <c r="D11" s="266"/>
      <c r="E11" s="183"/>
      <c r="F11" s="183"/>
      <c r="G11" s="183"/>
      <c r="H11" s="249">
        <v>160</v>
      </c>
      <c r="I11" s="249">
        <f t="shared" si="0"/>
        <v>32</v>
      </c>
      <c r="J11" s="185"/>
      <c r="K11" s="272"/>
      <c r="L11" s="272"/>
      <c r="M11" s="272"/>
      <c r="N11" s="207"/>
      <c r="O11" s="267"/>
      <c r="P11" s="268"/>
    </row>
    <row r="12" spans="1:27" s="269" customFormat="1" ht="18.75">
      <c r="A12" s="191" t="s">
        <v>271</v>
      </c>
      <c r="B12" s="192" t="s">
        <v>266</v>
      </c>
      <c r="C12" s="192"/>
      <c r="D12" s="266"/>
      <c r="E12" s="183"/>
      <c r="F12" s="183"/>
      <c r="G12" s="183"/>
      <c r="H12" s="249">
        <v>152</v>
      </c>
      <c r="I12" s="249">
        <f t="shared" si="0"/>
        <v>30.400000000000002</v>
      </c>
      <c r="J12" s="185"/>
      <c r="K12" s="272"/>
      <c r="L12" s="272"/>
      <c r="M12" s="272"/>
      <c r="N12" s="207"/>
      <c r="O12" s="267"/>
      <c r="P12" s="268"/>
    </row>
    <row r="13" spans="1:27" s="269" customFormat="1" ht="18.75">
      <c r="A13" s="191" t="s">
        <v>272</v>
      </c>
      <c r="B13" s="192" t="s">
        <v>266</v>
      </c>
      <c r="C13" s="192"/>
      <c r="D13" s="266"/>
      <c r="E13" s="183"/>
      <c r="F13" s="183"/>
      <c r="G13" s="183"/>
      <c r="H13" s="249">
        <v>121</v>
      </c>
      <c r="I13" s="249">
        <f t="shared" si="0"/>
        <v>24.200000000000003</v>
      </c>
      <c r="J13" s="185"/>
      <c r="K13" s="272"/>
      <c r="L13" s="272"/>
      <c r="M13" s="272"/>
      <c r="N13" s="207"/>
      <c r="O13" s="267"/>
      <c r="P13" s="268"/>
    </row>
    <row r="14" spans="1:27" s="269" customFormat="1" ht="18.75">
      <c r="A14" s="191" t="s">
        <v>273</v>
      </c>
      <c r="B14" s="192" t="s">
        <v>266</v>
      </c>
      <c r="C14" s="192"/>
      <c r="D14" s="266"/>
      <c r="E14" s="183"/>
      <c r="F14" s="183"/>
      <c r="G14" s="183"/>
      <c r="H14" s="249">
        <v>136</v>
      </c>
      <c r="I14" s="249">
        <f t="shared" si="0"/>
        <v>27.200000000000003</v>
      </c>
      <c r="J14" s="185"/>
      <c r="K14" s="272"/>
      <c r="L14" s="272"/>
      <c r="M14" s="272"/>
      <c r="N14" s="207"/>
      <c r="O14" s="267"/>
      <c r="P14" s="268"/>
    </row>
    <row r="15" spans="1:27" s="269" customFormat="1" ht="18.75">
      <c r="A15" s="191" t="s">
        <v>426</v>
      </c>
      <c r="B15" s="192" t="s">
        <v>266</v>
      </c>
      <c r="C15" s="192"/>
      <c r="D15" s="266"/>
      <c r="E15" s="183"/>
      <c r="F15" s="183"/>
      <c r="G15" s="183"/>
      <c r="H15" s="249">
        <v>0</v>
      </c>
      <c r="I15" s="249">
        <f t="shared" si="0"/>
        <v>0</v>
      </c>
      <c r="J15" s="185"/>
      <c r="K15" s="272"/>
      <c r="L15" s="272"/>
      <c r="M15" s="272"/>
      <c r="N15" s="207"/>
      <c r="O15" s="267"/>
      <c r="P15" s="268"/>
    </row>
    <row r="16" spans="1:27" s="269" customFormat="1" ht="18.75">
      <c r="A16" s="191" t="s">
        <v>427</v>
      </c>
      <c r="B16" s="192" t="s">
        <v>266</v>
      </c>
      <c r="C16" s="192">
        <v>54</v>
      </c>
      <c r="D16" s="266">
        <v>0</v>
      </c>
      <c r="E16" s="183"/>
      <c r="F16" s="183"/>
      <c r="G16" s="183"/>
      <c r="H16" s="249">
        <v>0</v>
      </c>
      <c r="I16" s="249">
        <f t="shared" si="0"/>
        <v>0</v>
      </c>
      <c r="J16" s="185"/>
      <c r="K16" s="272"/>
      <c r="L16" s="272"/>
      <c r="M16" s="272"/>
      <c r="N16" s="207"/>
      <c r="O16" s="267"/>
      <c r="P16" s="268"/>
    </row>
    <row r="17" spans="1:16" s="269" customFormat="1" ht="18.75">
      <c r="A17" s="191" t="s">
        <v>428</v>
      </c>
      <c r="B17" s="192" t="s">
        <v>266</v>
      </c>
      <c r="C17" s="192">
        <v>24</v>
      </c>
      <c r="D17" s="266">
        <v>0</v>
      </c>
      <c r="E17" s="34"/>
      <c r="F17" s="34"/>
      <c r="G17" s="34"/>
      <c r="H17" s="249">
        <v>0</v>
      </c>
      <c r="I17" s="249">
        <f t="shared" si="0"/>
        <v>0</v>
      </c>
      <c r="J17" s="185"/>
      <c r="K17" s="272"/>
      <c r="L17" s="272"/>
      <c r="M17" s="272"/>
      <c r="N17" s="207"/>
      <c r="O17" s="267"/>
      <c r="P17" s="268"/>
    </row>
    <row r="18" spans="1:16" s="269" customFormat="1" ht="18.75">
      <c r="A18" s="191" t="s">
        <v>429</v>
      </c>
      <c r="B18" s="192" t="s">
        <v>266</v>
      </c>
      <c r="C18" s="192">
        <v>18</v>
      </c>
      <c r="D18" s="266">
        <v>0</v>
      </c>
      <c r="E18" s="34"/>
      <c r="F18" s="34"/>
      <c r="G18" s="34"/>
      <c r="H18" s="249">
        <v>0</v>
      </c>
      <c r="I18" s="249">
        <f t="shared" si="0"/>
        <v>0</v>
      </c>
      <c r="J18" s="185"/>
      <c r="K18" s="272"/>
      <c r="L18" s="272"/>
      <c r="M18" s="272"/>
      <c r="N18" s="207"/>
      <c r="O18" s="267"/>
      <c r="P18" s="268"/>
    </row>
    <row r="19" spans="1:16" s="269" customFormat="1" ht="18.75">
      <c r="A19" s="191" t="s">
        <v>430</v>
      </c>
      <c r="B19" s="192" t="s">
        <v>266</v>
      </c>
      <c r="C19" s="192">
        <v>74</v>
      </c>
      <c r="D19" s="266">
        <v>0</v>
      </c>
      <c r="E19" s="34"/>
      <c r="F19" s="34"/>
      <c r="G19" s="34"/>
      <c r="H19" s="249">
        <v>0</v>
      </c>
      <c r="I19" s="249">
        <f t="shared" si="0"/>
        <v>0</v>
      </c>
      <c r="J19" s="185"/>
      <c r="K19" s="272"/>
      <c r="L19" s="272"/>
      <c r="M19" s="272"/>
      <c r="N19" s="207"/>
      <c r="O19" s="267"/>
      <c r="P19" s="268"/>
    </row>
    <row r="20" spans="1:16" s="269" customFormat="1" ht="18.75">
      <c r="A20" s="219" t="s">
        <v>431</v>
      </c>
      <c r="B20" s="192" t="s">
        <v>266</v>
      </c>
      <c r="C20" s="192"/>
      <c r="D20" s="266"/>
      <c r="E20" s="34"/>
      <c r="F20" s="34"/>
      <c r="G20" s="34"/>
      <c r="H20" s="249">
        <v>0</v>
      </c>
      <c r="I20" s="249">
        <f t="shared" si="0"/>
        <v>0</v>
      </c>
      <c r="J20" s="185"/>
      <c r="K20" s="272"/>
      <c r="L20" s="272"/>
      <c r="M20" s="272"/>
      <c r="N20" s="207"/>
      <c r="O20" s="267"/>
      <c r="P20" s="268"/>
    </row>
    <row r="21" spans="1:16">
      <c r="A21" s="198" t="s">
        <v>515</v>
      </c>
      <c r="B21" s="200"/>
      <c r="C21" s="175"/>
      <c r="D21" s="175"/>
      <c r="E21" s="178"/>
      <c r="F21" s="178"/>
      <c r="G21" s="178"/>
      <c r="H21" s="176"/>
      <c r="I21" s="288"/>
      <c r="J21" s="177"/>
      <c r="K21" s="177"/>
      <c r="L21" s="177"/>
      <c r="M21" s="177"/>
      <c r="N21" s="199"/>
      <c r="O21" s="208"/>
      <c r="P21" s="209"/>
    </row>
    <row r="22" spans="1:16" s="285" customFormat="1">
      <c r="A22" s="286" t="s">
        <v>545</v>
      </c>
      <c r="B22" s="290" t="s">
        <v>551</v>
      </c>
      <c r="C22" s="280"/>
      <c r="D22" s="280"/>
      <c r="E22" s="281"/>
      <c r="F22" s="281"/>
      <c r="G22" s="281"/>
      <c r="H22" s="289">
        <v>87</v>
      </c>
      <c r="I22" s="249">
        <f>+H22*20%</f>
        <v>17.400000000000002</v>
      </c>
      <c r="J22" s="282"/>
      <c r="K22" s="282"/>
      <c r="L22" s="282"/>
      <c r="M22" s="282"/>
      <c r="N22" s="283"/>
      <c r="O22" s="208"/>
      <c r="P22" s="284"/>
    </row>
    <row r="23" spans="1:16" s="285" customFormat="1">
      <c r="A23" s="286" t="s">
        <v>546</v>
      </c>
      <c r="B23" s="290" t="s">
        <v>551</v>
      </c>
      <c r="C23" s="280"/>
      <c r="D23" s="280"/>
      <c r="E23" s="281"/>
      <c r="F23" s="281"/>
      <c r="G23" s="281"/>
      <c r="H23" s="289">
        <v>1</v>
      </c>
      <c r="I23" s="249">
        <v>1</v>
      </c>
      <c r="J23" s="282"/>
      <c r="K23" s="282"/>
      <c r="L23" s="282"/>
      <c r="M23" s="282"/>
      <c r="N23" s="283"/>
      <c r="O23" s="208"/>
      <c r="P23" s="284"/>
    </row>
    <row r="24" spans="1:16" s="285" customFormat="1">
      <c r="A24" s="286" t="s">
        <v>547</v>
      </c>
      <c r="B24" s="290" t="s">
        <v>551</v>
      </c>
      <c r="C24" s="280"/>
      <c r="D24" s="280"/>
      <c r="E24" s="281"/>
      <c r="F24" s="281"/>
      <c r="G24" s="281"/>
      <c r="H24" s="289">
        <v>0</v>
      </c>
      <c r="I24" s="249">
        <f t="shared" ref="I24:I27" si="1">+H24*20%</f>
        <v>0</v>
      </c>
      <c r="J24" s="282"/>
      <c r="K24" s="282"/>
      <c r="L24" s="282"/>
      <c r="M24" s="282"/>
      <c r="N24" s="283"/>
      <c r="O24" s="208"/>
      <c r="P24" s="284"/>
    </row>
    <row r="25" spans="1:16" s="285" customFormat="1">
      <c r="A25" s="286" t="s">
        <v>548</v>
      </c>
      <c r="B25" s="290" t="s">
        <v>551</v>
      </c>
      <c r="C25" s="280"/>
      <c r="D25" s="280"/>
      <c r="E25" s="281"/>
      <c r="F25" s="281"/>
      <c r="G25" s="281"/>
      <c r="H25" s="289">
        <v>44</v>
      </c>
      <c r="I25" s="249">
        <f>+H25*20%</f>
        <v>8.8000000000000007</v>
      </c>
      <c r="J25" s="282"/>
      <c r="K25" s="282"/>
      <c r="L25" s="282"/>
      <c r="M25" s="282"/>
      <c r="N25" s="283"/>
      <c r="O25" s="208"/>
      <c r="P25" s="284"/>
    </row>
    <row r="26" spans="1:16">
      <c r="A26" s="286" t="s">
        <v>549</v>
      </c>
      <c r="B26" s="290" t="s">
        <v>551</v>
      </c>
      <c r="C26" s="280"/>
      <c r="D26" s="280"/>
      <c r="E26" s="281"/>
      <c r="F26" s="281"/>
      <c r="G26" s="281"/>
      <c r="H26" s="289">
        <v>31</v>
      </c>
      <c r="I26" s="249">
        <f t="shared" si="1"/>
        <v>6.2</v>
      </c>
      <c r="J26" s="282"/>
      <c r="K26" s="282"/>
      <c r="L26" s="282"/>
      <c r="M26" s="282"/>
      <c r="N26" s="283"/>
      <c r="O26" s="208"/>
      <c r="P26" s="209"/>
    </row>
    <row r="27" spans="1:16">
      <c r="A27" s="286" t="s">
        <v>550</v>
      </c>
      <c r="B27" s="290" t="s">
        <v>552</v>
      </c>
      <c r="C27" s="280"/>
      <c r="D27" s="280"/>
      <c r="E27" s="281"/>
      <c r="F27" s="281"/>
      <c r="G27" s="281"/>
      <c r="H27" s="289">
        <v>11</v>
      </c>
      <c r="I27" s="249">
        <f t="shared" si="1"/>
        <v>2.2000000000000002</v>
      </c>
      <c r="J27" s="282"/>
      <c r="K27" s="282"/>
      <c r="L27" s="282"/>
      <c r="M27" s="282"/>
      <c r="N27" s="283"/>
      <c r="O27" s="208"/>
      <c r="P27" s="209"/>
    </row>
    <row r="28" spans="1:16">
      <c r="A28" s="198" t="s">
        <v>539</v>
      </c>
      <c r="B28" s="198"/>
      <c r="C28" s="270"/>
      <c r="D28" s="270"/>
      <c r="E28" s="178"/>
      <c r="F28" s="178"/>
      <c r="G28" s="178"/>
      <c r="H28" s="287">
        <f t="shared" ref="H28" si="2">+C28+D28</f>
        <v>0</v>
      </c>
      <c r="I28" s="287">
        <f t="shared" ref="I28" si="3">+H28*20%</f>
        <v>0</v>
      </c>
      <c r="J28" s="177"/>
      <c r="K28" s="177"/>
      <c r="L28" s="177"/>
      <c r="M28" s="177"/>
      <c r="N28" s="199"/>
      <c r="O28" s="208"/>
      <c r="P28" s="209"/>
    </row>
    <row r="29" spans="1:16" s="269" customFormat="1" ht="18.75">
      <c r="A29" s="205" t="s">
        <v>542</v>
      </c>
      <c r="B29" s="192" t="s">
        <v>553</v>
      </c>
      <c r="C29" s="192"/>
      <c r="D29" s="266"/>
      <c r="E29" s="34"/>
      <c r="F29" s="34"/>
      <c r="G29" s="34"/>
      <c r="H29" s="249">
        <v>13</v>
      </c>
      <c r="I29" s="249">
        <f>+H29*20%</f>
        <v>2.6</v>
      </c>
      <c r="J29" s="185"/>
      <c r="K29" s="272"/>
      <c r="L29" s="272"/>
      <c r="M29" s="272"/>
      <c r="N29" s="207"/>
      <c r="O29" s="267"/>
      <c r="P29" s="268"/>
    </row>
    <row r="30" spans="1:16" s="269" customFormat="1" ht="18.75">
      <c r="A30" s="205" t="s">
        <v>543</v>
      </c>
      <c r="B30" s="192" t="s">
        <v>541</v>
      </c>
      <c r="C30" s="192"/>
      <c r="D30" s="266"/>
      <c r="E30" s="34"/>
      <c r="F30" s="34"/>
      <c r="G30" s="34"/>
      <c r="H30" s="249">
        <v>9</v>
      </c>
      <c r="I30" s="249">
        <f>+H30*20%</f>
        <v>1.8</v>
      </c>
      <c r="J30" s="185"/>
      <c r="K30" s="272"/>
      <c r="L30" s="272"/>
      <c r="M30" s="272"/>
      <c r="N30" s="207"/>
      <c r="O30" s="267"/>
      <c r="P30" s="268"/>
    </row>
    <row r="31" spans="1:16" s="269" customFormat="1" ht="18.75">
      <c r="A31" s="205" t="s">
        <v>544</v>
      </c>
      <c r="B31" s="192" t="s">
        <v>541</v>
      </c>
      <c r="C31" s="192"/>
      <c r="D31" s="266"/>
      <c r="E31" s="34"/>
      <c r="F31" s="34"/>
      <c r="G31" s="34"/>
      <c r="H31" s="249">
        <v>4</v>
      </c>
      <c r="I31" s="249">
        <f>+H31*20%</f>
        <v>0.8</v>
      </c>
      <c r="J31" s="185"/>
      <c r="K31" s="272"/>
      <c r="L31" s="272"/>
      <c r="M31" s="272"/>
      <c r="N31" s="207"/>
      <c r="O31" s="267"/>
      <c r="P31" s="268"/>
    </row>
    <row r="32" spans="1:16">
      <c r="A32" s="341" t="s">
        <v>126</v>
      </c>
      <c r="B32" s="342"/>
      <c r="C32" s="342"/>
      <c r="D32" s="342"/>
      <c r="E32" s="342"/>
      <c r="F32" s="342"/>
      <c r="G32" s="343"/>
      <c r="H32" s="291">
        <f>SUM(H7:H31)</f>
        <v>1264</v>
      </c>
      <c r="I32" s="249">
        <f>+H32*20%</f>
        <v>252.8</v>
      </c>
      <c r="J32" s="249"/>
      <c r="K32" s="249"/>
      <c r="L32" s="249"/>
      <c r="M32" s="249"/>
      <c r="N32" s="221"/>
    </row>
    <row r="33" spans="1:16">
      <c r="P33" s="201"/>
    </row>
    <row r="34" spans="1:16">
      <c r="A34" s="184" t="s">
        <v>410</v>
      </c>
      <c r="B34" s="1" t="s">
        <v>507</v>
      </c>
      <c r="K34" s="201"/>
      <c r="L34" s="201"/>
      <c r="M34" s="201"/>
      <c r="N34" s="201"/>
    </row>
    <row r="35" spans="1:16">
      <c r="G35" s="250"/>
      <c r="H35" s="250"/>
      <c r="I35" s="250"/>
      <c r="J35" s="1"/>
      <c r="K35" s="1"/>
      <c r="M35" s="1"/>
    </row>
    <row r="36" spans="1:16">
      <c r="E36" s="2"/>
    </row>
    <row r="37" spans="1:16">
      <c r="E37" s="2"/>
    </row>
    <row r="38" spans="1:16">
      <c r="E38" s="2"/>
    </row>
    <row r="39" spans="1:16">
      <c r="E39"/>
    </row>
  </sheetData>
  <mergeCells count="8">
    <mergeCell ref="A32:G32"/>
    <mergeCell ref="A1:N1"/>
    <mergeCell ref="A2:N2"/>
    <mergeCell ref="A3:A5"/>
    <mergeCell ref="B3:B5"/>
    <mergeCell ref="E3:G4"/>
    <mergeCell ref="H3:M4"/>
    <mergeCell ref="N3:N5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95" orientation="landscape" verticalDpi="0" r:id="rId1"/>
  <rowBreaks count="1" manualBreakCount="1">
    <brk id="2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30</vt:i4>
      </vt:variant>
      <vt:variant>
        <vt:lpstr>ช่วงที่มีชื่อ</vt:lpstr>
      </vt:variant>
      <vt:variant>
        <vt:i4>25</vt:i4>
      </vt:variant>
    </vt:vector>
  </HeadingPairs>
  <TitlesOfParts>
    <vt:vector size="55" baseType="lpstr">
      <vt:lpstr>สรุป</vt:lpstr>
      <vt:lpstr>2.2 (ป.ตรี)</vt:lpstr>
      <vt:lpstr>2.2 (ป.โท)</vt:lpstr>
      <vt:lpstr>2.2 (ป.เอก)</vt:lpstr>
      <vt:lpstr>4.2 (3,4)</vt:lpstr>
      <vt:lpstr>2.1(วิทย์)</vt:lpstr>
      <vt:lpstr>2.2(วิทย์)</vt:lpstr>
      <vt:lpstr>5.4(วิท)</vt:lpstr>
      <vt:lpstr>2.1(ครุ)</vt:lpstr>
      <vt:lpstr>2.2(ครุ)</vt:lpstr>
      <vt:lpstr>5.4(ครุ)</vt:lpstr>
      <vt:lpstr>2.1(วจ)</vt:lpstr>
      <vt:lpstr>2.2(วจ)</vt:lpstr>
      <vt:lpstr>5.4(วจ)</vt:lpstr>
      <vt:lpstr>2.1(มนุษ)</vt:lpstr>
      <vt:lpstr>2.2(มนุษ)</vt:lpstr>
      <vt:lpstr>5.4(มนุษ)</vt:lpstr>
      <vt:lpstr>2.1(เกษตร)</vt:lpstr>
      <vt:lpstr>2.2(เกษตร)</vt:lpstr>
      <vt:lpstr>5.4(เกษตร)</vt:lpstr>
      <vt:lpstr>2.1(อุต)</vt:lpstr>
      <vt:lpstr>2.2(อุต)</vt:lpstr>
      <vt:lpstr>cds</vt:lpstr>
      <vt:lpstr>CHEQA มหาวิทยาลัย (2)</vt:lpstr>
      <vt:lpstr>รายละเอียด 2.2</vt:lpstr>
      <vt:lpstr>5.4(อุต)</vt:lpstr>
      <vt:lpstr>สรุปหลักสูตร ป.ตรี</vt:lpstr>
      <vt:lpstr>จำนวน ผู้สำเร็จ ตรี</vt:lpstr>
      <vt:lpstr>สรุปหลักสูตร ป.โท ป.เอก</vt:lpstr>
      <vt:lpstr>จำนวนผู้สำเร็จ โท เอก</vt:lpstr>
      <vt:lpstr>'2.1(เกษตร)'!Print_Area</vt:lpstr>
      <vt:lpstr>'2.1(ครุ)'!Print_Area</vt:lpstr>
      <vt:lpstr>'2.1(มนุษ)'!Print_Area</vt:lpstr>
      <vt:lpstr>'2.1(วจ)'!Print_Area</vt:lpstr>
      <vt:lpstr>'2.1(วิทย์)'!Print_Area</vt:lpstr>
      <vt:lpstr>'2.1(อุต)'!Print_Area</vt:lpstr>
      <vt:lpstr>'2.2(เกษตร)'!Print_Area</vt:lpstr>
      <vt:lpstr>'2.2(ครุ)'!Print_Area</vt:lpstr>
      <vt:lpstr>'2.2(มนุษ)'!Print_Area</vt:lpstr>
      <vt:lpstr>'2.2(วจ)'!Print_Area</vt:lpstr>
      <vt:lpstr>'2.2(วิทย์)'!Print_Area</vt:lpstr>
      <vt:lpstr>'2.2(อุต)'!Print_Area</vt:lpstr>
      <vt:lpstr>'CHEQA มหาวิทยาลัย (2)'!Print_Area</vt:lpstr>
      <vt:lpstr>สรุป!Print_Area</vt:lpstr>
      <vt:lpstr>'สรุปหลักสูตร ป.ตรี'!Print_Area</vt:lpstr>
      <vt:lpstr>'สรุปหลักสูตร ป.โท ป.เอก'!Print_Area</vt:lpstr>
      <vt:lpstr>'2.1(ครุ)'!Print_Titles</vt:lpstr>
      <vt:lpstr>'2.2(ครุ)'!Print_Titles</vt:lpstr>
      <vt:lpstr>'2.2(มนุษ)'!Print_Titles</vt:lpstr>
      <vt:lpstr>'2.2(วจ)'!Print_Titles</vt:lpstr>
      <vt:lpstr>'2.2(อุต)'!Print_Titles</vt:lpstr>
      <vt:lpstr>'CHEQA มหาวิทยาลัย (2)'!Print_Titles</vt:lpstr>
      <vt:lpstr>สรุป!Print_Titles</vt:lpstr>
      <vt:lpstr>'สรุปหลักสูตร ป.ตรี'!Print_Titles</vt:lpstr>
      <vt:lpstr>'สรุปหลักสูตร ป.โท ป.เอก'!Print_Titles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</dc:creator>
  <cp:lastModifiedBy>QA</cp:lastModifiedBy>
  <cp:lastPrinted>2016-06-13T04:07:03Z</cp:lastPrinted>
  <dcterms:created xsi:type="dcterms:W3CDTF">2016-05-27T03:41:11Z</dcterms:created>
  <dcterms:modified xsi:type="dcterms:W3CDTF">2016-06-16T02:18:39Z</dcterms:modified>
</cp:coreProperties>
</file>